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申請書" sheetId="3" r:id="rId1"/>
    <sheet name="記載例" sheetId="6" r:id="rId2"/>
  </sheets>
  <definedNames>
    <definedName name="_xlnm.Print_Area" localSheetId="1">記載例!$A$1:$L$69</definedName>
    <definedName name="_xlnm.Print_Area" localSheetId="0">申請書!$A$1:$L$69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2" i="3" l="1"/>
  <c r="K72" i="6" l="1"/>
  <c r="M65" i="6"/>
  <c r="M65" i="3"/>
  <c r="D62" i="6" l="1"/>
  <c r="B32" i="6" s="1"/>
  <c r="D52" i="6"/>
  <c r="B29" i="6" s="1"/>
  <c r="C38" i="6" s="1"/>
  <c r="I38" i="6"/>
  <c r="M35" i="6"/>
  <c r="F24" i="6"/>
  <c r="M17" i="6"/>
  <c r="M35" i="3"/>
  <c r="M17" i="3"/>
  <c r="B29" i="3"/>
  <c r="C38" i="3"/>
  <c r="F24" i="3"/>
  <c r="F38" i="6" l="1"/>
  <c r="C40" i="6" s="1"/>
  <c r="M38" i="6" s="1"/>
  <c r="M25" i="6"/>
  <c r="M32" i="6"/>
  <c r="D62" i="3"/>
  <c r="B32" i="3" s="1"/>
  <c r="I38" i="3"/>
  <c r="M25" i="3" l="1"/>
  <c r="M32" i="3"/>
  <c r="D52" i="3"/>
  <c r="F38" i="3" l="1"/>
  <c r="C40" i="3" s="1"/>
  <c r="M38" i="3" s="1"/>
</calcChain>
</file>

<file path=xl/comments1.xml><?xml version="1.0" encoding="utf-8"?>
<comments xmlns="http://schemas.openxmlformats.org/spreadsheetml/2006/main">
  <authors>
    <author>作成者</author>
  </authors>
  <commentList>
    <comment ref="D15" authorId="0" shapeId="0">
      <text>
        <r>
          <rPr>
            <b/>
            <sz val="9"/>
            <color indexed="81"/>
            <rFont val="MS P ゴシック"/>
            <family val="3"/>
            <charset val="128"/>
          </rPr>
          <t>プルダウンで選択してください。</t>
        </r>
      </text>
    </comment>
    <comment ref="G15" authorId="0" shapeId="0">
      <text>
        <r>
          <rPr>
            <b/>
            <sz val="9"/>
            <color indexed="81"/>
            <rFont val="MS P ゴシック"/>
            <family val="3"/>
            <charset val="128"/>
          </rPr>
          <t>生計維持者が二人の場合は、二人の支給額算定基準額を入力してください。</t>
        </r>
      </text>
    </comment>
    <comment ref="B29" authorId="0" shapeId="0">
      <text>
        <r>
          <rPr>
            <b/>
            <sz val="9"/>
            <color indexed="81"/>
            <rFont val="MS P ゴシック"/>
            <family val="3"/>
            <charset val="128"/>
          </rPr>
          <t>下記の「（別紙）月ごとのアルバイト収入」を入力すると、自動入力されます。</t>
        </r>
      </text>
    </comment>
    <comment ref="B32" authorId="0" shapeId="0">
      <text>
        <r>
          <rPr>
            <b/>
            <sz val="9"/>
            <color indexed="81"/>
            <rFont val="MS P ゴシック"/>
            <family val="3"/>
            <charset val="128"/>
          </rPr>
          <t xml:space="preserve">作成者:
</t>
        </r>
      </text>
    </comment>
    <comment ref="B35" authorId="0" shapeId="0">
      <text>
        <r>
          <rPr>
            <b/>
            <sz val="9"/>
            <color indexed="81"/>
            <rFont val="MS P ゴシック"/>
            <family val="3"/>
            <charset val="128"/>
          </rPr>
          <t>プルダウンで選択してください。</t>
        </r>
        <r>
          <rPr>
            <sz val="9"/>
            <color indexed="81"/>
            <rFont val="MS P ゴシック"/>
            <family val="3"/>
            <charset val="128"/>
          </rPr>
          <t xml:space="preserve">
</t>
        </r>
      </text>
    </comment>
    <comment ref="I46" authorId="0" shapeId="0">
      <text>
        <r>
          <rPr>
            <b/>
            <sz val="9"/>
            <color indexed="81"/>
            <rFont val="MS P ゴシック"/>
            <family val="3"/>
            <charset val="128"/>
          </rPr>
          <t>プルダウンで選択してください。</t>
        </r>
      </text>
    </comment>
    <comment ref="B65" authorId="0" shapeId="0">
      <text>
        <r>
          <rPr>
            <b/>
            <sz val="9"/>
            <color indexed="81"/>
            <rFont val="MS P ゴシック"/>
            <family val="3"/>
            <charset val="128"/>
          </rPr>
          <t>アルバイト収入が減少した理由が新型コロナウイルス感染症によるものである場合は、プルダウンで「☑」を選択してください。</t>
        </r>
      </text>
    </comment>
    <comment ref="K72" authorId="0" shapeId="0">
      <text>
        <r>
          <rPr>
            <b/>
            <sz val="9"/>
            <color indexed="81"/>
            <rFont val="MS P ゴシック"/>
            <family val="3"/>
            <charset val="128"/>
          </rPr>
          <t>「支給対象」となっているか確認してください。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D15" authorId="0" shapeId="0">
      <text>
        <r>
          <rPr>
            <b/>
            <sz val="9"/>
            <color indexed="81"/>
            <rFont val="MS P ゴシック"/>
            <family val="3"/>
            <charset val="128"/>
          </rPr>
          <t>プルダウンで選択してください。</t>
        </r>
        <r>
          <rPr>
            <sz val="9"/>
            <color indexed="81"/>
            <rFont val="MS P ゴシック"/>
            <family val="3"/>
            <charset val="128"/>
          </rPr>
          <t xml:space="preserve">
</t>
        </r>
      </text>
    </comment>
    <comment ref="G15" authorId="0" shapeId="0">
      <text>
        <r>
          <rPr>
            <b/>
            <sz val="9"/>
            <color indexed="81"/>
            <rFont val="MS P ゴシック"/>
            <family val="3"/>
            <charset val="128"/>
          </rPr>
          <t>生計維持者が二人の場合は、二人の支給額算定基準額を入力してください。</t>
        </r>
      </text>
    </comment>
    <comment ref="B29" authorId="0" shapeId="0">
      <text>
        <r>
          <rPr>
            <b/>
            <sz val="9"/>
            <color indexed="81"/>
            <rFont val="MS P ゴシック"/>
            <family val="3"/>
            <charset val="128"/>
          </rPr>
          <t>下記の「（別紙）月ごとのアルバイト収入」を入力すると、自動入力されます。</t>
        </r>
      </text>
    </comment>
    <comment ref="B32" authorId="0" shapeId="0">
      <text>
        <r>
          <rPr>
            <b/>
            <sz val="9"/>
            <color indexed="81"/>
            <rFont val="MS P ゴシック"/>
            <family val="3"/>
            <charset val="128"/>
          </rPr>
          <t xml:space="preserve">作成者:
</t>
        </r>
      </text>
    </comment>
    <comment ref="B35" authorId="0" shapeId="0">
      <text>
        <r>
          <rPr>
            <b/>
            <sz val="9"/>
            <color indexed="81"/>
            <rFont val="MS P ゴシック"/>
            <family val="3"/>
            <charset val="128"/>
          </rPr>
          <t>プルダウンで選択してください。</t>
        </r>
        <r>
          <rPr>
            <sz val="9"/>
            <color indexed="81"/>
            <rFont val="MS P ゴシック"/>
            <family val="3"/>
            <charset val="128"/>
          </rPr>
          <t xml:space="preserve">
</t>
        </r>
      </text>
    </comment>
    <comment ref="I46" authorId="0" shapeId="0">
      <text>
        <r>
          <rPr>
            <b/>
            <sz val="9"/>
            <color indexed="81"/>
            <rFont val="MS P ゴシック"/>
            <family val="3"/>
            <charset val="128"/>
          </rPr>
          <t>プルダウンで選択してください。</t>
        </r>
      </text>
    </comment>
    <comment ref="B65" authorId="0" shapeId="0">
      <text>
        <r>
          <rPr>
            <b/>
            <sz val="9"/>
            <color indexed="81"/>
            <rFont val="MS P ゴシック"/>
            <family val="3"/>
            <charset val="128"/>
          </rPr>
          <t>アルバイト収入が減少した理由が新型コロナウイルス感染症によるものである場合は、プルダウンで「☑」を選んでください。</t>
        </r>
      </text>
    </comment>
    <comment ref="K72" authorId="0" shapeId="0">
      <text>
        <r>
          <rPr>
            <b/>
            <sz val="9"/>
            <color indexed="81"/>
            <rFont val="MS P ゴシック"/>
            <family val="3"/>
            <charset val="128"/>
          </rPr>
          <t>「支給対象」となっているか確認してください。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<sst xmlns="http://schemas.openxmlformats.org/spreadsheetml/2006/main" count="221" uniqueCount="83">
  <si>
    <t>(様式第1号）</t>
    <rPh sb="1" eb="3">
      <t>ヨウシキ</t>
    </rPh>
    <rPh sb="3" eb="4">
      <t>ダイ</t>
    </rPh>
    <rPh sb="5" eb="6">
      <t>ゴウ</t>
    </rPh>
    <phoneticPr fontId="1"/>
  </si>
  <si>
    <t>新型コロナウイルス感染症の影響によりアルバイト</t>
    <rPh sb="0" eb="2">
      <t>シンガタ</t>
    </rPh>
    <rPh sb="9" eb="12">
      <t>カンセンショウ</t>
    </rPh>
    <rPh sb="13" eb="15">
      <t>エイキョウ</t>
    </rPh>
    <phoneticPr fontId="1"/>
  </si>
  <si>
    <t>収入が減少した学生に対する授業料減免申請書</t>
    <rPh sb="0" eb="2">
      <t>シュウニュウ</t>
    </rPh>
    <rPh sb="3" eb="5">
      <t>ゲンショウ</t>
    </rPh>
    <rPh sb="7" eb="9">
      <t>ガクセイ</t>
    </rPh>
    <rPh sb="10" eb="11">
      <t>タイ</t>
    </rPh>
    <rPh sb="13" eb="16">
      <t>ジュギョウリョウ</t>
    </rPh>
    <rPh sb="16" eb="18">
      <t>ゲンメン</t>
    </rPh>
    <rPh sb="18" eb="21">
      <t>シンセイショ</t>
    </rPh>
    <phoneticPr fontId="1"/>
  </si>
  <si>
    <t>公立大学法人青森県立保健大学理事長　殿</t>
    <rPh sb="0" eb="2">
      <t>コウリツ</t>
    </rPh>
    <rPh sb="2" eb="4">
      <t>ダイガク</t>
    </rPh>
    <rPh sb="4" eb="14">
      <t>ホウジンアオモリケンリツホケンダイガク</t>
    </rPh>
    <rPh sb="14" eb="17">
      <t>リジチョウ</t>
    </rPh>
    <rPh sb="18" eb="19">
      <t>ドノ</t>
    </rPh>
    <phoneticPr fontId="1"/>
  </si>
  <si>
    <r>
      <t>私は</t>
    </r>
    <r>
      <rPr>
        <u/>
        <sz val="11"/>
        <color theme="1"/>
        <rFont val="游ゴシック"/>
        <family val="3"/>
        <charset val="128"/>
        <scheme val="minor"/>
      </rPr>
      <t>新型コロナウイルス感染拡大の影響</t>
    </r>
    <r>
      <rPr>
        <sz val="11"/>
        <color theme="1"/>
        <rFont val="游ゴシック"/>
        <family val="2"/>
        <scheme val="minor"/>
      </rPr>
      <t xml:space="preserve">で下記のとおりアルバイト収入が減少し、経済的支援を必要とするので授業料減免を申請します。
</t>
    </r>
    <phoneticPr fontId="1"/>
  </si>
  <si>
    <t>学籍番号</t>
    <rPh sb="0" eb="2">
      <t>ガクセキ</t>
    </rPh>
    <rPh sb="2" eb="4">
      <t>バンゴウ</t>
    </rPh>
    <phoneticPr fontId="1"/>
  </si>
  <si>
    <t>現住所</t>
    <rPh sb="0" eb="3">
      <t>ゲンジュウショ</t>
    </rPh>
    <phoneticPr fontId="1"/>
  </si>
  <si>
    <t>氏名</t>
    <rPh sb="0" eb="2">
      <t>シメイ</t>
    </rPh>
    <phoneticPr fontId="1"/>
  </si>
  <si>
    <t>２　生計維持者の収入状況（令和元年の収入についてシミュレーションすること）</t>
    <phoneticPr fontId="1"/>
  </si>
  <si>
    <t>１　申請者</t>
    <rPh sb="2" eb="4">
      <t>シンセイ</t>
    </rPh>
    <rPh sb="4" eb="5">
      <t>シャ</t>
    </rPh>
    <phoneticPr fontId="1"/>
  </si>
  <si>
    <t>生計維持者１</t>
    <rPh sb="0" eb="5">
      <t>セイケイイジシャ</t>
    </rPh>
    <phoneticPr fontId="1"/>
  </si>
  <si>
    <t>生計維持者２</t>
    <rPh sb="0" eb="5">
      <t>セイケイイジシャ</t>
    </rPh>
    <phoneticPr fontId="1"/>
  </si>
  <si>
    <t>続柄</t>
    <rPh sb="0" eb="1">
      <t>ツヅ</t>
    </rPh>
    <rPh sb="1" eb="2">
      <t>ガラ</t>
    </rPh>
    <phoneticPr fontId="1"/>
  </si>
  <si>
    <t>氏　名</t>
    <rPh sb="0" eb="1">
      <t>シ</t>
    </rPh>
    <rPh sb="2" eb="3">
      <t>メイ</t>
    </rPh>
    <phoneticPr fontId="1"/>
  </si>
  <si>
    <t>支給額算定基準額</t>
    <rPh sb="0" eb="2">
      <t>シキュウ</t>
    </rPh>
    <rPh sb="2" eb="3">
      <t>ガク</t>
    </rPh>
    <rPh sb="3" eb="5">
      <t>サンテイ</t>
    </rPh>
    <rPh sb="5" eb="7">
      <t>キジュン</t>
    </rPh>
    <rPh sb="7" eb="8">
      <t>ガク</t>
    </rPh>
    <phoneticPr fontId="1"/>
  </si>
  <si>
    <t>※所得課税証明書及び日本学生支援機構の「給付奨学金シミュレーション（保護者の方向け）」の結果表示を添付してください。支給額算定基準額が130,800円以上の場合は支援対象となりません。</t>
    <phoneticPr fontId="1"/>
  </si>
  <si>
    <t>３　令和２年度前期のアルバイト収入以外の状況（平均月額で記載すること）</t>
    <phoneticPr fontId="1"/>
  </si>
  <si>
    <t>（１）仕送り</t>
    <rPh sb="3" eb="5">
      <t>シオク</t>
    </rPh>
    <phoneticPr fontId="1"/>
  </si>
  <si>
    <t>（４）その他の奨学金</t>
    <phoneticPr fontId="1"/>
  </si>
  <si>
    <t>合計額</t>
    <rPh sb="0" eb="2">
      <t>ゴウケイ</t>
    </rPh>
    <rPh sb="2" eb="3">
      <t>ガク</t>
    </rPh>
    <phoneticPr fontId="1"/>
  </si>
  <si>
    <r>
      <t>（２）</t>
    </r>
    <r>
      <rPr>
        <sz val="10"/>
        <color theme="1"/>
        <rFont val="游ゴシック"/>
        <family val="3"/>
        <charset val="128"/>
        <scheme val="minor"/>
      </rPr>
      <t>日本学生支援機構給付型奨学金</t>
    </r>
    <phoneticPr fontId="1"/>
  </si>
  <si>
    <r>
      <t>（３）</t>
    </r>
    <r>
      <rPr>
        <sz val="10"/>
        <color theme="1"/>
        <rFont val="游ゴシック"/>
        <family val="3"/>
        <charset val="128"/>
        <scheme val="minor"/>
      </rPr>
      <t>日本学生支援機構貸与型奨学金</t>
    </r>
    <phoneticPr fontId="1"/>
  </si>
  <si>
    <t>※令和２年度前期のアルバイト収入の平均月額（（Ｂ）×1/6）とアルバイト以外の収入の平均月額の合計が150,000円以上の場合は支援対象となりません。</t>
    <phoneticPr fontId="1"/>
  </si>
  <si>
    <t>４　アルバイト収入の状況（月ごとの支給額は別紙に記載すること）</t>
    <phoneticPr fontId="1"/>
  </si>
  <si>
    <t>（１）令和元年度後期に支給された給与の合計</t>
    <phoneticPr fontId="1"/>
  </si>
  <si>
    <t>（２）令和２年度前期に支給された給与の合計</t>
    <phoneticPr fontId="1"/>
  </si>
  <si>
    <t>５　「学びの継続」のための『学生支援緊急給付金』の受給状況</t>
    <phoneticPr fontId="1"/>
  </si>
  <si>
    <t>６　減免見込み額</t>
    <phoneticPr fontId="1"/>
  </si>
  <si>
    <t>（</t>
    <phoneticPr fontId="1"/>
  </si>
  <si>
    <t>－</t>
    <phoneticPr fontId="1"/>
  </si>
  <si>
    <t>）×１／２</t>
    <phoneticPr fontId="1"/>
  </si>
  <si>
    <t>＝</t>
    <phoneticPr fontId="1"/>
  </si>
  <si>
    <t>（別紙）月ごとのアルバイト収入</t>
    <rPh sb="1" eb="3">
      <t>ベッシ</t>
    </rPh>
    <rPh sb="4" eb="5">
      <t>ツキ</t>
    </rPh>
    <rPh sb="13" eb="15">
      <t>シュウニュウ</t>
    </rPh>
    <phoneticPr fontId="1"/>
  </si>
  <si>
    <t>（１）令和元年度後期のアルバイト収入（資料がない月は０円と記載すること）</t>
    <phoneticPr fontId="1"/>
  </si>
  <si>
    <t>給与が支給された日</t>
    <rPh sb="0" eb="2">
      <t>キュウヨ</t>
    </rPh>
    <rPh sb="3" eb="5">
      <t>シキュウ</t>
    </rPh>
    <rPh sb="8" eb="9">
      <t>ヒ</t>
    </rPh>
    <phoneticPr fontId="1"/>
  </si>
  <si>
    <r>
      <t>支給額</t>
    </r>
    <r>
      <rPr>
        <vertAlign val="superscript"/>
        <sz val="11"/>
        <color theme="1"/>
        <rFont val="游ゴシック"/>
        <family val="3"/>
        <charset val="128"/>
        <scheme val="minor"/>
      </rPr>
      <t>※1</t>
    </r>
    <rPh sb="0" eb="2">
      <t>シキュウ</t>
    </rPh>
    <rPh sb="2" eb="3">
      <t>ガク</t>
    </rPh>
    <rPh sb="3" eb="5">
      <t>コメジルシ１</t>
    </rPh>
    <phoneticPr fontId="1"/>
  </si>
  <si>
    <r>
      <t>根拠資料</t>
    </r>
    <r>
      <rPr>
        <vertAlign val="superscript"/>
        <sz val="11"/>
        <color theme="1"/>
        <rFont val="游ゴシック"/>
        <family val="3"/>
        <charset val="128"/>
        <scheme val="minor"/>
      </rPr>
      <t>※2</t>
    </r>
    <r>
      <rPr>
        <sz val="11"/>
        <color theme="1"/>
        <rFont val="游ゴシック"/>
        <family val="2"/>
        <scheme val="minor"/>
      </rPr>
      <t>の有無及び資料の種類</t>
    </r>
    <rPh sb="0" eb="2">
      <t>コンキョ</t>
    </rPh>
    <rPh sb="2" eb="4">
      <t>シリョウ</t>
    </rPh>
    <rPh sb="7" eb="9">
      <t>ウム</t>
    </rPh>
    <rPh sb="9" eb="10">
      <t>オヨ</t>
    </rPh>
    <rPh sb="11" eb="13">
      <t>シリョウ</t>
    </rPh>
    <rPh sb="14" eb="16">
      <t>シュルイ</t>
    </rPh>
    <phoneticPr fontId="1"/>
  </si>
  <si>
    <t>4月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</si>
  <si>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</si>
  <si>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</si>
  <si>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</si>
  <si>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</si>
  <si>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</si>
  <si>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</si>
  <si>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資料</t>
    <rPh sb="0" eb="2">
      <t>シリョウ</t>
    </rPh>
    <phoneticPr fontId="1"/>
  </si>
  <si>
    <t>合計</t>
    <rPh sb="0" eb="2">
      <t>ゴウケイ</t>
    </rPh>
    <phoneticPr fontId="1"/>
  </si>
  <si>
    <t>勤務先</t>
    <rPh sb="0" eb="3">
      <t>キンムサキ</t>
    </rPh>
    <phoneticPr fontId="1"/>
  </si>
  <si>
    <t>（２）令和２年度前期のアルバイト収入（アルバイトをしていない月には斜線を引くこと）</t>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</si>
  <si>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</si>
  <si>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</si>
  <si>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</si>
  <si>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</si>
  <si>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</si>
  <si>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（３）アルバイト収入が減少した理由（☑をすること。）</t>
    <phoneticPr fontId="1"/>
  </si>
  <si>
    <t>※１　支給額は、手取り額を記載すること。</t>
    <phoneticPr fontId="1"/>
  </si>
  <si>
    <t>※２　根拠資料は、給与明細、振込通帳写、支給証明（様式自由）、給与台帳写などを添付すること。</t>
    <phoneticPr fontId="1"/>
  </si>
  <si>
    <t>※３　この用紙には、左上にホチキス止めして根拠資料を添付すること。</t>
    <phoneticPr fontId="1"/>
  </si>
  <si>
    <t>新型コロナウイルス感染症によるものである。</t>
    <phoneticPr fontId="1"/>
  </si>
  <si>
    <t>円</t>
    <rPh sb="0" eb="1">
      <t>エン</t>
    </rPh>
    <phoneticPr fontId="1"/>
  </si>
  <si>
    <t>※（Ａ）＜（Ｂ）の場合は、支援対象となりません。</t>
    <phoneticPr fontId="1"/>
  </si>
  <si>
    <t>円（Ａ）</t>
    <rPh sb="0" eb="1">
      <t>エン</t>
    </rPh>
    <phoneticPr fontId="1"/>
  </si>
  <si>
    <t>円（Ｂ)</t>
    <rPh sb="0" eb="1">
      <t>エン</t>
    </rPh>
    <phoneticPr fontId="1"/>
  </si>
  <si>
    <t>※200,000円を受給している場合は、支援対象となりません。</t>
    <phoneticPr fontId="1"/>
  </si>
  <si>
    <t>円（Ｃ）</t>
    <rPh sb="0" eb="1">
      <t>エン</t>
    </rPh>
    <phoneticPr fontId="1"/>
  </si>
  <si>
    <t>※10,000円未満は支援対象となりません。</t>
    <phoneticPr fontId="1"/>
  </si>
  <si>
    <t>円（Ｂ）</t>
    <rPh sb="0" eb="1">
      <t>エン</t>
    </rPh>
    <phoneticPr fontId="1"/>
  </si>
  <si>
    <t>円</t>
    <rPh sb="0" eb="1">
      <t>エン</t>
    </rPh>
    <phoneticPr fontId="1"/>
  </si>
  <si>
    <t>支給対象
の可否</t>
    <rPh sb="0" eb="2">
      <t>シキュウ</t>
    </rPh>
    <rPh sb="2" eb="4">
      <t>タイショウ</t>
    </rPh>
    <rPh sb="6" eb="8">
      <t>カヒ</t>
    </rPh>
    <phoneticPr fontId="1"/>
  </si>
  <si>
    <t>※印刷前に必ず確認してください。→</t>
    <phoneticPr fontId="1"/>
  </si>
  <si>
    <t>〇〇11001</t>
    <phoneticPr fontId="1"/>
  </si>
  <si>
    <t>保健　太郎</t>
    <rPh sb="0" eb="2">
      <t>ホケン</t>
    </rPh>
    <rPh sb="3" eb="5">
      <t>タロウ</t>
    </rPh>
    <phoneticPr fontId="1"/>
  </si>
  <si>
    <t>青森県青森市浜館〇丁目〇-〇</t>
    <rPh sb="0" eb="3">
      <t>アオモリケン</t>
    </rPh>
    <rPh sb="3" eb="6">
      <t>アオモリシ</t>
    </rPh>
    <rPh sb="6" eb="8">
      <t>ハマダテ</t>
    </rPh>
    <rPh sb="9" eb="11">
      <t>チョウメ</t>
    </rPh>
    <phoneticPr fontId="1"/>
  </si>
  <si>
    <t>母</t>
  </si>
  <si>
    <t>保健　一太郎</t>
    <rPh sb="0" eb="2">
      <t>ホケン</t>
    </rPh>
    <rPh sb="3" eb="6">
      <t>イチタロウ</t>
    </rPh>
    <phoneticPr fontId="1"/>
  </si>
  <si>
    <t>保健　二子</t>
    <rPh sb="0" eb="2">
      <t>ホケン</t>
    </rPh>
    <rPh sb="3" eb="4">
      <t>フタ</t>
    </rPh>
    <rPh sb="4" eb="5">
      <t>コ</t>
    </rPh>
    <phoneticPr fontId="1"/>
  </si>
  <si>
    <t>父</t>
    <phoneticPr fontId="1"/>
  </si>
  <si>
    <t>給与明細</t>
  </si>
  <si>
    <t>〇〇〇屋</t>
    <rPh sb="3" eb="4">
      <t>ヤ</t>
    </rPh>
    <phoneticPr fontId="1"/>
  </si>
  <si>
    <t>□</t>
  </si>
  <si>
    <t>有</t>
  </si>
  <si>
    <t>☑</t>
  </si>
  <si>
    <t>給付奨学金シミュレーションはこちら↓</t>
    <phoneticPr fontId="1"/>
  </si>
  <si>
    <t>https://shogakukin-simulator.jasso.go.jp/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</si>
</sst>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A)&quot;"/>
    <numFmt numFmtId="177" formatCode="#,###&quot;日&quot;"/>
    <numFmt numFmtId="178" formatCode="#,###"/>
  </numFmts>
  <fonts count="14">
    <font>
      <sz val="11"/>
      <color theme="1"/>
      <name val="游ゴシック"/>
      <family val="2"/>
      <scheme val="minor"/>
    </font>
    <font>
      <sz val="6"/>
      <name val="游ゴシック"/>
      <family val="3"/>
      <charset val="128"/>
      <scheme val="minor"/>
    </font>
    <font>
      <u/>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vertAlign val="superscript"/>
      <sz val="11"/>
      <color theme="1"/>
      <name val="游ゴシック"/>
      <family val="3"/>
      <charset val="128"/>
      <scheme val="minor"/>
    </font>
    <font>
      <u/>
      <sz val="11"/>
      <color theme="10"/>
      <name val="游ゴシック"/>
      <family val="2"/>
      <scheme val="minor"/>
    </font>
    <font>
      <b/>
      <sz val="11"/>
      <color rgb="FFFF0000"/>
      <name val="游ゴシック"/>
      <family val="3"/>
      <charset val="128"/>
      <scheme val="minor"/>
    </font>
    <font>
      <sz val="11"/>
      <color theme="1"/>
      <name val="游ゴシック"/>
      <family val="2"/>
      <scheme val="minor"/>
    </font>
    <font>
      <b/>
      <sz val="12"/>
      <color rgb="FFFF0000"/>
      <name val="游ゴシック"/>
      <family val="3"/>
      <charset val="128"/>
      <scheme val="minor"/>
    </font>
    <font>
      <sz val="9"/>
      <color indexed="81"/>
      <name val="MS P ゴシック"/>
      <family val="3"/>
      <charset val="128"/>
    </font>
    <font>
      <b/>
      <sz val="9"/>
      <color indexed="81"/>
      <name val="MS P ゴシック"/>
      <family val="3"/>
      <charset val="128"/>
    </font>
    <font>
      <b/>
      <sz val="10"/>
      <color rgb="FFFF000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7" fillId="0" borderId="0" applyNumberFormat="0" applyFill="0" applyBorder="0" applyAlignment="0" applyProtection="0"/>
    <xf numFmtId="38" fontId="9" fillId="0" borderId="0" applyFont="0" applyFill="0" applyBorder="0" applyAlignment="0" applyProtection="0">
      <alignment vertical="center"/>
    </xf>
  </cellStyleXfs>
  <cellXfs count="129">
    <xf numFmtId="0" fontId="0" fillId="0" borderId="0" xfId="0"/>
    <xf numFmtId="177" fontId="0" fillId="2" borderId="18" xfId="0" applyNumberFormat="1" applyFill="1" applyBorder="1" applyProtection="1">
      <protection locked="0"/>
    </xf>
    <xf numFmtId="177" fontId="0" fillId="2" borderId="1" xfId="0" applyNumberFormat="1" applyFill="1" applyBorder="1" applyProtection="1">
      <protection locked="0"/>
    </xf>
    <xf numFmtId="177" fontId="0" fillId="2" borderId="27" xfId="0" applyNumberFormat="1" applyFill="1" applyBorder="1" applyProtection="1">
      <protection locked="0"/>
    </xf>
    <xf numFmtId="0" fontId="0" fillId="0" borderId="0" xfId="0" applyProtection="1"/>
    <xf numFmtId="0" fontId="0" fillId="0" borderId="0" xfId="0" applyAlignment="1" applyProtection="1">
      <alignment wrapText="1"/>
    </xf>
    <xf numFmtId="0" fontId="4" fillId="0" borderId="0" xfId="0" applyFont="1" applyProtection="1"/>
    <xf numFmtId="0" fontId="0" fillId="0" borderId="4" xfId="0" applyBorder="1" applyProtection="1"/>
    <xf numFmtId="0" fontId="0" fillId="0" borderId="5" xfId="0" applyBorder="1" applyProtection="1"/>
    <xf numFmtId="0" fontId="0" fillId="0" borderId="7" xfId="0" applyBorder="1" applyProtection="1"/>
    <xf numFmtId="0" fontId="0" fillId="0" borderId="5" xfId="0" applyBorder="1" applyAlignment="1" applyProtection="1">
      <alignment horizontal="center"/>
    </xf>
    <xf numFmtId="0" fontId="0" fillId="0" borderId="10" xfId="0" applyBorder="1" applyProtection="1"/>
    <xf numFmtId="0" fontId="0" fillId="2" borderId="1" xfId="0" applyFill="1" applyBorder="1" applyAlignment="1" applyProtection="1">
      <alignment horizontal="center"/>
    </xf>
    <xf numFmtId="0" fontId="0" fillId="2" borderId="8" xfId="0" applyFill="1" applyBorder="1" applyAlignment="1" applyProtection="1">
      <alignment horizontal="center"/>
    </xf>
    <xf numFmtId="0" fontId="0" fillId="0" borderId="0" xfId="0" applyAlignment="1" applyProtection="1">
      <alignment horizontal="right"/>
    </xf>
    <xf numFmtId="0" fontId="0" fillId="0" borderId="0" xfId="0" applyAlignment="1" applyProtection="1">
      <alignment horizontal="center"/>
    </xf>
    <xf numFmtId="0" fontId="0" fillId="0" borderId="17" xfId="0" applyBorder="1" applyAlignment="1" applyProtection="1">
      <alignment horizontal="right"/>
    </xf>
    <xf numFmtId="177" fontId="0" fillId="2" borderId="18" xfId="0" applyNumberFormat="1" applyFill="1" applyBorder="1" applyProtection="1"/>
    <xf numFmtId="0" fontId="0" fillId="0" borderId="18" xfId="0" applyBorder="1" applyAlignment="1" applyProtection="1">
      <alignment horizontal="right"/>
    </xf>
    <xf numFmtId="0" fontId="0" fillId="0" borderId="10" xfId="0" applyBorder="1" applyAlignment="1" applyProtection="1">
      <alignment horizontal="right"/>
    </xf>
    <xf numFmtId="177" fontId="0" fillId="2" borderId="1" xfId="0" applyNumberFormat="1" applyFill="1" applyBorder="1" applyProtection="1"/>
    <xf numFmtId="0" fontId="0" fillId="0" borderId="1" xfId="0" applyBorder="1" applyAlignment="1" applyProtection="1">
      <alignment horizontal="right"/>
    </xf>
    <xf numFmtId="0" fontId="0" fillId="0" borderId="26" xfId="0" applyBorder="1" applyAlignment="1" applyProtection="1">
      <alignment horizontal="right"/>
    </xf>
    <xf numFmtId="177" fontId="0" fillId="2" borderId="27" xfId="0" applyNumberFormat="1" applyFill="1" applyBorder="1" applyProtection="1"/>
    <xf numFmtId="0" fontId="0" fillId="0" borderId="27" xfId="0" applyBorder="1" applyAlignment="1" applyProtection="1">
      <alignment horizontal="right"/>
    </xf>
    <xf numFmtId="176" fontId="0" fillId="3" borderId="13" xfId="0" applyNumberFormat="1" applyFill="1" applyBorder="1" applyAlignment="1" applyProtection="1">
      <alignment horizontal="right"/>
    </xf>
    <xf numFmtId="0" fontId="0" fillId="0" borderId="23" xfId="0" applyFill="1" applyBorder="1" applyAlignment="1" applyProtection="1">
      <alignment horizontal="right"/>
    </xf>
    <xf numFmtId="0" fontId="0" fillId="2" borderId="0" xfId="0" applyFill="1" applyAlignment="1" applyProtection="1">
      <alignment horizontal="center"/>
    </xf>
    <xf numFmtId="0" fontId="8" fillId="0" borderId="1" xfId="0" applyFont="1" applyBorder="1" applyAlignment="1" applyProtection="1">
      <alignment horizontal="center" wrapText="1"/>
    </xf>
    <xf numFmtId="0" fontId="0" fillId="2" borderId="0" xfId="0" applyFill="1" applyAlignment="1" applyProtection="1">
      <alignment horizontal="center"/>
      <protection locked="0"/>
    </xf>
    <xf numFmtId="0" fontId="13" fillId="0" borderId="0" xfId="1" applyFont="1" applyAlignment="1" applyProtection="1">
      <alignment horizontal="center"/>
    </xf>
    <xf numFmtId="0" fontId="7" fillId="0" borderId="0" xfId="1" applyAlignment="1" applyProtection="1">
      <alignment horizontal="left"/>
    </xf>
    <xf numFmtId="0" fontId="0" fillId="2" borderId="1"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0" borderId="0" xfId="0" applyProtection="1">
      <protection locked="0"/>
    </xf>
    <xf numFmtId="0" fontId="0" fillId="2" borderId="18" xfId="0" applyFill="1" applyBorder="1" applyAlignment="1" applyProtection="1">
      <alignment horizontal="center"/>
      <protection locked="0"/>
    </xf>
    <xf numFmtId="0" fontId="0" fillId="2" borderId="27" xfId="0" applyFill="1" applyBorder="1" applyAlignment="1" applyProtection="1">
      <alignment horizontal="center"/>
      <protection locked="0"/>
    </xf>
    <xf numFmtId="0" fontId="8" fillId="0" borderId="0" xfId="0" applyFont="1" applyProtection="1"/>
    <xf numFmtId="0" fontId="0" fillId="0" borderId="12" xfId="0" applyFill="1" applyBorder="1" applyAlignment="1" applyProtection="1">
      <alignment horizontal="center"/>
    </xf>
    <xf numFmtId="0" fontId="0" fillId="0" borderId="22" xfId="0" applyFill="1" applyBorder="1" applyAlignment="1" applyProtection="1">
      <alignment horizontal="center"/>
    </xf>
    <xf numFmtId="178" fontId="0" fillId="3" borderId="13" xfId="2" applyNumberFormat="1" applyFont="1" applyFill="1" applyBorder="1" applyAlignment="1" applyProtection="1">
      <alignment horizontal="right"/>
    </xf>
    <xf numFmtId="0" fontId="0" fillId="2" borderId="23"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178" fontId="0" fillId="3" borderId="12" xfId="2" applyNumberFormat="1" applyFont="1" applyFill="1" applyBorder="1" applyAlignment="1" applyProtection="1">
      <alignment horizontal="right"/>
    </xf>
    <xf numFmtId="178" fontId="0" fillId="3" borderId="14" xfId="2" applyNumberFormat="1" applyFont="1" applyFill="1" applyBorder="1" applyAlignment="1" applyProtection="1">
      <alignment horizontal="right"/>
    </xf>
    <xf numFmtId="38" fontId="0" fillId="2" borderId="27" xfId="2" applyFont="1" applyFill="1" applyBorder="1" applyAlignment="1" applyProtection="1">
      <alignment horizontal="right"/>
      <protection locked="0"/>
    </xf>
    <xf numFmtId="38" fontId="0" fillId="2" borderId="1" xfId="2" applyFont="1" applyFill="1" applyBorder="1" applyAlignment="1" applyProtection="1">
      <alignment horizontal="right"/>
      <protection locked="0"/>
    </xf>
    <xf numFmtId="38" fontId="0" fillId="2" borderId="18" xfId="2" applyFont="1" applyFill="1" applyBorder="1" applyAlignment="1" applyProtection="1">
      <alignment horizontal="right"/>
      <protection locked="0"/>
    </xf>
    <xf numFmtId="38" fontId="0" fillId="2" borderId="11" xfId="2" applyFont="1" applyFill="1" applyBorder="1" applyAlignment="1" applyProtection="1">
      <alignment horizontal="right"/>
      <protection locked="0"/>
    </xf>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0" borderId="19" xfId="0" applyBorder="1" applyAlignment="1" applyProtection="1">
      <alignment horizontal="center"/>
    </xf>
    <xf numFmtId="0" fontId="0" fillId="0" borderId="20" xfId="0" applyBorder="1" applyAlignment="1" applyProtection="1">
      <alignment horizontal="center"/>
    </xf>
    <xf numFmtId="0" fontId="0" fillId="0" borderId="23" xfId="0" applyBorder="1" applyAlignment="1" applyProtection="1">
      <alignment horizontal="center"/>
    </xf>
    <xf numFmtId="0" fontId="0" fillId="0" borderId="13" xfId="0" applyBorder="1" applyAlignment="1" applyProtection="1">
      <alignment horizontal="center"/>
    </xf>
    <xf numFmtId="0" fontId="0" fillId="0" borderId="22" xfId="0" applyBorder="1" applyAlignment="1" applyProtection="1">
      <alignment horizontal="center"/>
    </xf>
    <xf numFmtId="0" fontId="0" fillId="0" borderId="21" xfId="0" applyBorder="1" applyAlignment="1" applyProtection="1">
      <alignment horizontal="center"/>
    </xf>
    <xf numFmtId="0" fontId="0" fillId="0" borderId="0" xfId="0"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xf>
    <xf numFmtId="0" fontId="0" fillId="0" borderId="5" xfId="0" applyBorder="1" applyAlignment="1" applyProtection="1">
      <alignment horizontal="left"/>
    </xf>
    <xf numFmtId="0" fontId="0" fillId="0" borderId="10" xfId="0" applyBorder="1" applyAlignment="1" applyProtection="1">
      <alignment horizontal="left"/>
    </xf>
    <xf numFmtId="0" fontId="0" fillId="0" borderId="1" xfId="0" applyBorder="1" applyAlignment="1" applyProtection="1">
      <alignment horizontal="left"/>
    </xf>
    <xf numFmtId="0" fontId="0" fillId="0" borderId="5" xfId="0" applyBorder="1" applyAlignment="1" applyProtection="1">
      <alignment horizontal="center"/>
    </xf>
    <xf numFmtId="0" fontId="0" fillId="0" borderId="6" xfId="0" applyBorder="1" applyAlignment="1" applyProtection="1">
      <alignment horizontal="center"/>
    </xf>
    <xf numFmtId="0" fontId="0" fillId="2" borderId="1" xfId="0" applyFill="1" applyBorder="1" applyAlignment="1" applyProtection="1">
      <alignment horizontal="center"/>
      <protection locked="0"/>
    </xf>
    <xf numFmtId="0" fontId="0" fillId="2" borderId="8" xfId="0" applyFill="1" applyBorder="1" applyAlignment="1" applyProtection="1">
      <alignment horizontal="center"/>
      <protection locked="0"/>
    </xf>
    <xf numFmtId="38" fontId="0" fillId="2" borderId="2" xfId="2" applyFont="1" applyFill="1" applyBorder="1" applyAlignment="1" applyProtection="1">
      <alignment horizontal="right"/>
      <protection locked="0"/>
    </xf>
    <xf numFmtId="38" fontId="0" fillId="2" borderId="3" xfId="2" applyFont="1" applyFill="1" applyBorder="1" applyAlignment="1" applyProtection="1">
      <alignment horizontal="right"/>
      <protection locked="0"/>
    </xf>
    <xf numFmtId="38" fontId="0" fillId="2" borderId="24" xfId="2" applyFont="1" applyFill="1" applyBorder="1" applyAlignment="1" applyProtection="1">
      <alignment horizontal="right"/>
      <protection locked="0"/>
    </xf>
    <xf numFmtId="38" fontId="0" fillId="2" borderId="25" xfId="2" applyFont="1" applyFill="1" applyBorder="1" applyAlignment="1" applyProtection="1">
      <alignment horizontal="right"/>
      <protection locked="0"/>
    </xf>
    <xf numFmtId="38" fontId="0" fillId="2" borderId="15" xfId="2" applyFont="1" applyFill="1" applyBorder="1" applyAlignment="1" applyProtection="1">
      <alignment horizontal="right"/>
      <protection locked="0"/>
    </xf>
    <xf numFmtId="38" fontId="0" fillId="2" borderId="16" xfId="2" applyFont="1" applyFill="1" applyBorder="1" applyAlignment="1" applyProtection="1">
      <alignment horizontal="right"/>
      <protection locked="0"/>
    </xf>
    <xf numFmtId="0" fontId="0" fillId="2" borderId="32" xfId="0" applyFill="1" applyBorder="1" applyAlignment="1" applyProtection="1">
      <alignment horizontal="center"/>
      <protection locked="0"/>
    </xf>
    <xf numFmtId="0" fontId="0" fillId="2" borderId="33" xfId="0" applyFill="1" applyBorder="1" applyAlignment="1" applyProtection="1">
      <alignment horizontal="center"/>
      <protection locked="0"/>
    </xf>
    <xf numFmtId="0" fontId="0" fillId="2" borderId="34" xfId="0" applyFill="1" applyBorder="1" applyAlignment="1" applyProtection="1">
      <alignment horizontal="center"/>
      <protection locked="0"/>
    </xf>
    <xf numFmtId="178" fontId="0" fillId="3" borderId="8" xfId="2" applyNumberFormat="1" applyFont="1" applyFill="1" applyBorder="1" applyAlignment="1" applyProtection="1">
      <alignment horizontal="right"/>
    </xf>
    <xf numFmtId="178" fontId="0" fillId="3" borderId="9" xfId="2" applyNumberFormat="1" applyFont="1" applyFill="1" applyBorder="1" applyAlignment="1" applyProtection="1">
      <alignment horizontal="right"/>
    </xf>
    <xf numFmtId="0" fontId="0" fillId="2" borderId="29" xfId="0" applyFill="1" applyBorder="1" applyAlignment="1" applyProtection="1">
      <alignment horizontal="center" wrapText="1"/>
      <protection locked="0"/>
    </xf>
    <xf numFmtId="0" fontId="0" fillId="2" borderId="30" xfId="0" applyFill="1" applyBorder="1" applyAlignment="1" applyProtection="1">
      <alignment horizontal="center" wrapText="1"/>
      <protection locked="0"/>
    </xf>
    <xf numFmtId="0" fontId="0" fillId="2" borderId="31" xfId="0" applyFill="1" applyBorder="1" applyAlignment="1" applyProtection="1">
      <alignment horizontal="center" wrapText="1"/>
      <protection locked="0"/>
    </xf>
    <xf numFmtId="0" fontId="8" fillId="0" borderId="1" xfId="0" applyFont="1" applyBorder="1" applyAlignment="1" applyProtection="1">
      <alignment horizontal="center" vertical="center"/>
    </xf>
    <xf numFmtId="0" fontId="10" fillId="0" borderId="0" xfId="0" applyFont="1" applyAlignment="1" applyProtection="1">
      <alignment horizontal="right" vertical="center"/>
    </xf>
    <xf numFmtId="0" fontId="10" fillId="0" borderId="28" xfId="0" applyFont="1" applyBorder="1" applyAlignment="1" applyProtection="1">
      <alignment horizontal="right" vertical="center"/>
    </xf>
    <xf numFmtId="0" fontId="5" fillId="0" borderId="0" xfId="0" applyFont="1" applyAlignment="1" applyProtection="1">
      <alignment horizontal="center"/>
    </xf>
    <xf numFmtId="0" fontId="4" fillId="0" borderId="0" xfId="0" applyFont="1" applyFill="1" applyBorder="1" applyAlignment="1" applyProtection="1">
      <alignment horizontal="left" vertical="top" wrapText="1"/>
    </xf>
    <xf numFmtId="178" fontId="0" fillId="3" borderId="12" xfId="2" applyNumberFormat="1" applyFont="1" applyFill="1" applyBorder="1" applyAlignment="1" applyProtection="1">
      <alignment horizontal="right"/>
      <protection locked="0"/>
    </xf>
    <xf numFmtId="178" fontId="0" fillId="3" borderId="13" xfId="2" applyNumberFormat="1" applyFont="1" applyFill="1" applyBorder="1" applyAlignment="1" applyProtection="1">
      <alignment horizontal="right"/>
      <protection locked="0"/>
    </xf>
    <xf numFmtId="178" fontId="0" fillId="3" borderId="14" xfId="2" applyNumberFormat="1" applyFont="1" applyFill="1" applyBorder="1" applyAlignment="1" applyProtection="1">
      <alignment horizontal="right"/>
      <protection locked="0"/>
    </xf>
    <xf numFmtId="38" fontId="0" fillId="2" borderId="12" xfId="2" quotePrefix="1" applyFont="1" applyFill="1" applyBorder="1" applyAlignment="1" applyProtection="1">
      <alignment horizontal="right"/>
      <protection locked="0"/>
    </xf>
    <xf numFmtId="38" fontId="0" fillId="2" borderId="13" xfId="2" applyFont="1" applyFill="1" applyBorder="1" applyAlignment="1" applyProtection="1">
      <alignment horizontal="right"/>
      <protection locked="0"/>
    </xf>
    <xf numFmtId="38" fontId="0" fillId="2" borderId="14" xfId="2" applyFont="1" applyFill="1" applyBorder="1" applyAlignment="1" applyProtection="1">
      <alignment horizontal="right"/>
      <protection locked="0"/>
    </xf>
    <xf numFmtId="178" fontId="0" fillId="3" borderId="12" xfId="2" applyNumberFormat="1" applyFont="1" applyFill="1" applyBorder="1" applyAlignment="1" applyProtection="1"/>
    <xf numFmtId="178" fontId="0" fillId="3" borderId="14" xfId="2" applyNumberFormat="1" applyFont="1" applyFill="1" applyBorder="1" applyAlignment="1" applyProtection="1"/>
    <xf numFmtId="0" fontId="0" fillId="0" borderId="7" xfId="0" applyBorder="1" applyAlignment="1" applyProtection="1">
      <alignment horizontal="center"/>
    </xf>
    <xf numFmtId="0" fontId="0" fillId="0" borderId="8" xfId="0" applyBorder="1" applyAlignment="1" applyProtection="1">
      <alignment horizontal="center"/>
    </xf>
    <xf numFmtId="38" fontId="0" fillId="2" borderId="5" xfId="2" applyFont="1" applyFill="1" applyBorder="1" applyAlignment="1" applyProtection="1">
      <alignment horizontal="right"/>
      <protection locked="0"/>
    </xf>
    <xf numFmtId="38" fontId="0" fillId="2" borderId="6" xfId="2" applyFont="1" applyFill="1" applyBorder="1" applyAlignment="1" applyProtection="1">
      <alignment horizontal="right"/>
      <protection locked="0"/>
    </xf>
    <xf numFmtId="0" fontId="0" fillId="2" borderId="35" xfId="0" applyFill="1" applyBorder="1" applyAlignment="1" applyProtection="1">
      <alignment horizontal="center"/>
      <protection locked="0"/>
    </xf>
    <xf numFmtId="0" fontId="0" fillId="2" borderId="36" xfId="0" applyFill="1" applyBorder="1" applyAlignment="1" applyProtection="1">
      <alignment horizontal="center"/>
      <protection locked="0"/>
    </xf>
    <xf numFmtId="0" fontId="0" fillId="2" borderId="37" xfId="0" applyFill="1" applyBorder="1" applyAlignment="1" applyProtection="1">
      <alignment horizontal="center"/>
      <protection locked="0"/>
    </xf>
    <xf numFmtId="0" fontId="7" fillId="0" borderId="0" xfId="1" applyAlignment="1" applyProtection="1">
      <alignment horizontal="left"/>
      <protection locked="0"/>
    </xf>
    <xf numFmtId="0" fontId="0" fillId="2" borderId="5" xfId="0" applyFill="1" applyBorder="1" applyAlignment="1" applyProtection="1">
      <alignment horizontal="center"/>
    </xf>
    <xf numFmtId="0" fontId="0" fillId="2" borderId="6" xfId="0" applyFill="1" applyBorder="1" applyAlignment="1" applyProtection="1">
      <alignment horizontal="center"/>
    </xf>
    <xf numFmtId="0" fontId="0" fillId="2" borderId="8" xfId="0" applyFill="1" applyBorder="1" applyAlignment="1" applyProtection="1">
      <alignment horizontal="left"/>
    </xf>
    <xf numFmtId="0" fontId="0" fillId="2" borderId="9" xfId="0" applyFill="1" applyBorder="1" applyAlignment="1" applyProtection="1">
      <alignment horizontal="left"/>
    </xf>
    <xf numFmtId="0" fontId="0" fillId="2" borderId="1" xfId="0" applyFill="1" applyBorder="1" applyAlignment="1" applyProtection="1">
      <alignment horizontal="center"/>
    </xf>
    <xf numFmtId="38" fontId="0" fillId="2" borderId="2" xfId="2" applyFont="1" applyFill="1" applyBorder="1" applyAlignment="1" applyProtection="1">
      <alignment horizontal="right"/>
    </xf>
    <xf numFmtId="38" fontId="0" fillId="2" borderId="3" xfId="2" applyFont="1" applyFill="1" applyBorder="1" applyAlignment="1" applyProtection="1">
      <alignment horizontal="right"/>
    </xf>
    <xf numFmtId="38" fontId="0" fillId="2" borderId="24" xfId="2" applyFont="1" applyFill="1" applyBorder="1" applyAlignment="1" applyProtection="1">
      <alignment horizontal="right"/>
    </xf>
    <xf numFmtId="38" fontId="0" fillId="2" borderId="25" xfId="2" applyFont="1" applyFill="1" applyBorder="1" applyAlignment="1" applyProtection="1">
      <alignment horizontal="right"/>
    </xf>
    <xf numFmtId="38" fontId="0" fillId="2" borderId="15" xfId="2" applyFont="1" applyFill="1" applyBorder="1" applyAlignment="1" applyProtection="1">
      <alignment horizontal="right"/>
    </xf>
    <xf numFmtId="38" fontId="0" fillId="2" borderId="16" xfId="2" applyFont="1" applyFill="1" applyBorder="1" applyAlignment="1" applyProtection="1">
      <alignment horizontal="right"/>
    </xf>
    <xf numFmtId="0" fontId="0" fillId="2" borderId="8" xfId="0" applyFill="1" applyBorder="1" applyAlignment="1" applyProtection="1">
      <alignment horizontal="center"/>
    </xf>
    <xf numFmtId="38" fontId="0" fillId="2" borderId="5" xfId="2" applyFont="1" applyFill="1" applyBorder="1" applyAlignment="1" applyProtection="1">
      <alignment horizontal="right"/>
    </xf>
    <xf numFmtId="38" fontId="0" fillId="2" borderId="6" xfId="2" applyFont="1" applyFill="1" applyBorder="1" applyAlignment="1" applyProtection="1">
      <alignment horizontal="right"/>
    </xf>
    <xf numFmtId="38" fontId="0" fillId="2" borderId="1" xfId="2" applyFont="1" applyFill="1" applyBorder="1" applyAlignment="1" applyProtection="1">
      <alignment horizontal="right"/>
    </xf>
    <xf numFmtId="38" fontId="0" fillId="2" borderId="11" xfId="2" applyFont="1" applyFill="1" applyBorder="1" applyAlignment="1" applyProtection="1">
      <alignment horizontal="right"/>
    </xf>
    <xf numFmtId="38" fontId="0" fillId="2" borderId="12" xfId="2" quotePrefix="1" applyFont="1" applyFill="1" applyBorder="1" applyAlignment="1" applyProtection="1">
      <alignment horizontal="right"/>
    </xf>
    <xf numFmtId="38" fontId="0" fillId="2" borderId="13" xfId="2" applyFont="1" applyFill="1" applyBorder="1" applyAlignment="1" applyProtection="1">
      <alignment horizontal="right"/>
    </xf>
    <xf numFmtId="38" fontId="0" fillId="2" borderId="14" xfId="2" applyFont="1" applyFill="1" applyBorder="1" applyAlignment="1" applyProtection="1">
      <alignment horizontal="right"/>
    </xf>
    <xf numFmtId="38" fontId="0" fillId="2" borderId="18" xfId="2" applyFont="1" applyFill="1" applyBorder="1" applyAlignment="1" applyProtection="1">
      <alignment horizontal="right"/>
    </xf>
    <xf numFmtId="38" fontId="0" fillId="2" borderId="27" xfId="2" applyFont="1" applyFill="1" applyBorder="1" applyAlignment="1" applyProtection="1">
      <alignment horizontal="right"/>
    </xf>
    <xf numFmtId="0" fontId="0" fillId="2" borderId="23" xfId="0" applyFill="1" applyBorder="1" applyAlignment="1" applyProtection="1">
      <alignment horizontal="center" vertical="center"/>
    </xf>
    <xf numFmtId="0" fontId="0" fillId="2" borderId="13" xfId="0" applyFill="1" applyBorder="1" applyAlignment="1" applyProtection="1">
      <alignment horizontal="center" vertical="center"/>
    </xf>
    <xf numFmtId="0" fontId="0" fillId="2" borderId="14" xfId="0" applyFill="1" applyBorder="1" applyAlignment="1" applyProtection="1">
      <alignment horizontal="center" vertical="center"/>
    </xf>
  </cellXfs>
  <cellStyles count="3">
    <cellStyle name="ハイパーリンク" xfId="1" builtinId="8"/>
    <cellStyle name="桁区切り" xfId="2" builtinId="6"/>
    <cellStyle name="標準" xfId="0" builtinId="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hogakukin-simulator.jasso.go.jp/"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Q73"/>
  <sheetViews>
    <sheetView tabSelected="1" view="pageBreakPreview" zoomScale="130" zoomScaleNormal="100" zoomScaleSheetLayoutView="130" workbookViewId="0">
      <selection activeCell="B1" sqref="B1"/>
    </sheetView>
  </sheetViews>
  <sheetFormatPr defaultRowHeight="18.75"/>
  <cols>
    <col min="1" max="1" width="1" style="4" customWidth="1"/>
    <col min="2" max="2" width="9" style="4"/>
    <col min="3" max="3" width="12.5" style="4" customWidth="1"/>
    <col min="4" max="4" width="9" style="4"/>
    <col min="5" max="5" width="8.625" style="4" customWidth="1"/>
    <col min="6" max="6" width="9" style="4"/>
    <col min="7" max="7" width="12.5" style="4" customWidth="1"/>
    <col min="8" max="8" width="11.875" style="4" customWidth="1"/>
    <col min="9" max="9" width="9" style="4"/>
    <col min="10" max="10" width="12.5" style="4" customWidth="1"/>
    <col min="11" max="11" width="9" style="4"/>
    <col min="12" max="12" width="7" style="4" customWidth="1"/>
    <col min="13" max="16384" width="9" style="4"/>
  </cols>
  <sheetData>
    <row r="2" spans="1:17">
      <c r="B2" s="4" t="s">
        <v>0</v>
      </c>
    </row>
    <row r="3" spans="1:17" ht="19.5">
      <c r="A3" s="87" t="s">
        <v>1</v>
      </c>
      <c r="B3" s="87"/>
      <c r="C3" s="87"/>
      <c r="D3" s="87"/>
      <c r="E3" s="87"/>
      <c r="F3" s="87"/>
      <c r="G3" s="87"/>
      <c r="H3" s="87"/>
      <c r="I3" s="87"/>
      <c r="J3" s="87"/>
      <c r="K3" s="87"/>
      <c r="L3" s="87"/>
    </row>
    <row r="4" spans="1:17" ht="19.5">
      <c r="A4" s="87" t="s">
        <v>2</v>
      </c>
      <c r="B4" s="87"/>
      <c r="C4" s="87"/>
      <c r="D4" s="87"/>
      <c r="E4" s="87"/>
      <c r="F4" s="87"/>
      <c r="G4" s="87"/>
      <c r="H4" s="87"/>
      <c r="I4" s="87"/>
      <c r="J4" s="87"/>
      <c r="K4" s="87"/>
      <c r="L4" s="87"/>
    </row>
    <row r="6" spans="1:17">
      <c r="B6" s="4" t="s">
        <v>3</v>
      </c>
      <c r="I6" s="5"/>
    </row>
    <row r="7" spans="1:17" ht="43.5" customHeight="1">
      <c r="B7" s="60" t="s">
        <v>4</v>
      </c>
      <c r="C7" s="60"/>
      <c r="D7" s="60"/>
      <c r="E7" s="60"/>
      <c r="F7" s="60"/>
      <c r="G7" s="60"/>
      <c r="H7" s="60"/>
      <c r="I7" s="60"/>
      <c r="J7" s="60"/>
      <c r="K7" s="60"/>
    </row>
    <row r="8" spans="1:17">
      <c r="G8" s="34"/>
    </row>
    <row r="9" spans="1:17" ht="19.5" thickBot="1">
      <c r="B9" s="6" t="s">
        <v>9</v>
      </c>
    </row>
    <row r="10" spans="1:17" ht="20.100000000000001" customHeight="1">
      <c r="C10" s="7" t="s">
        <v>5</v>
      </c>
      <c r="D10" s="52"/>
      <c r="E10" s="52"/>
      <c r="F10" s="8" t="s">
        <v>7</v>
      </c>
      <c r="G10" s="52"/>
      <c r="H10" s="52"/>
      <c r="I10" s="53"/>
    </row>
    <row r="11" spans="1:17" ht="20.100000000000001" customHeight="1" thickBot="1">
      <c r="C11" s="9" t="s">
        <v>6</v>
      </c>
      <c r="D11" s="50"/>
      <c r="E11" s="50"/>
      <c r="F11" s="50"/>
      <c r="G11" s="50"/>
      <c r="H11" s="50"/>
      <c r="I11" s="51"/>
    </row>
    <row r="13" spans="1:17" ht="19.5" thickBot="1">
      <c r="B13" s="6" t="s">
        <v>8</v>
      </c>
    </row>
    <row r="14" spans="1:17" ht="20.100000000000001" customHeight="1">
      <c r="C14" s="7"/>
      <c r="D14" s="10" t="s">
        <v>12</v>
      </c>
      <c r="E14" s="66" t="s">
        <v>13</v>
      </c>
      <c r="F14" s="66"/>
      <c r="G14" s="66" t="s">
        <v>14</v>
      </c>
      <c r="H14" s="66"/>
      <c r="I14" s="67"/>
    </row>
    <row r="15" spans="1:17" ht="20.100000000000001" customHeight="1">
      <c r="C15" s="11" t="s">
        <v>10</v>
      </c>
      <c r="D15" s="32"/>
      <c r="E15" s="68"/>
      <c r="F15" s="68"/>
      <c r="G15" s="70"/>
      <c r="H15" s="71"/>
      <c r="I15" s="72"/>
      <c r="M15" s="37" t="s">
        <v>81</v>
      </c>
    </row>
    <row r="16" spans="1:17" ht="20.100000000000001" customHeight="1" thickBot="1">
      <c r="C16" s="9" t="s">
        <v>11</v>
      </c>
      <c r="D16" s="33"/>
      <c r="E16" s="69"/>
      <c r="F16" s="69"/>
      <c r="G16" s="73"/>
      <c r="H16" s="74"/>
      <c r="I16" s="75"/>
      <c r="J16" s="4" t="s">
        <v>58</v>
      </c>
      <c r="M16" s="104" t="s">
        <v>82</v>
      </c>
      <c r="N16" s="104"/>
      <c r="O16" s="104"/>
      <c r="P16" s="104"/>
      <c r="Q16" s="104"/>
    </row>
    <row r="17" spans="2:13" ht="42.75" customHeight="1">
      <c r="C17" s="61" t="s">
        <v>15</v>
      </c>
      <c r="D17" s="61"/>
      <c r="E17" s="61"/>
      <c r="F17" s="61"/>
      <c r="G17" s="61"/>
      <c r="H17" s="61"/>
      <c r="I17" s="61"/>
      <c r="J17" s="61"/>
      <c r="K17" s="61"/>
      <c r="M17" s="4" t="str">
        <f>IF(130800&gt;G15,"○","×")</f>
        <v>○</v>
      </c>
    </row>
    <row r="19" spans="2:13" ht="19.5" thickBot="1">
      <c r="B19" s="6" t="s">
        <v>16</v>
      </c>
    </row>
    <row r="20" spans="2:13" ht="20.100000000000001" customHeight="1">
      <c r="C20" s="62" t="s">
        <v>17</v>
      </c>
      <c r="D20" s="63"/>
      <c r="E20" s="63"/>
      <c r="F20" s="99"/>
      <c r="G20" s="99"/>
      <c r="H20" s="100"/>
      <c r="I20" s="4" t="s">
        <v>66</v>
      </c>
    </row>
    <row r="21" spans="2:13" ht="20.100000000000001" customHeight="1">
      <c r="C21" s="64" t="s">
        <v>20</v>
      </c>
      <c r="D21" s="65"/>
      <c r="E21" s="65"/>
      <c r="F21" s="47"/>
      <c r="G21" s="47"/>
      <c r="H21" s="49"/>
      <c r="I21" s="4" t="s">
        <v>66</v>
      </c>
    </row>
    <row r="22" spans="2:13" ht="20.100000000000001" customHeight="1">
      <c r="C22" s="64" t="s">
        <v>21</v>
      </c>
      <c r="D22" s="65"/>
      <c r="E22" s="65"/>
      <c r="F22" s="47"/>
      <c r="G22" s="47"/>
      <c r="H22" s="49"/>
      <c r="I22" s="4" t="s">
        <v>66</v>
      </c>
      <c r="K22" s="34"/>
    </row>
    <row r="23" spans="2:13" ht="20.100000000000001" customHeight="1">
      <c r="C23" s="64" t="s">
        <v>18</v>
      </c>
      <c r="D23" s="65"/>
      <c r="E23" s="65"/>
      <c r="F23" s="47"/>
      <c r="G23" s="47"/>
      <c r="H23" s="49"/>
      <c r="I23" s="4" t="s">
        <v>66</v>
      </c>
    </row>
    <row r="24" spans="2:13" ht="20.100000000000001" customHeight="1" thickBot="1">
      <c r="C24" s="97" t="s">
        <v>19</v>
      </c>
      <c r="D24" s="98"/>
      <c r="E24" s="98"/>
      <c r="F24" s="79">
        <f>SUM(F20:H23)</f>
        <v>0</v>
      </c>
      <c r="G24" s="79"/>
      <c r="H24" s="80"/>
      <c r="I24" s="4" t="s">
        <v>58</v>
      </c>
    </row>
    <row r="25" spans="2:13" ht="50.25" customHeight="1">
      <c r="C25" s="60" t="s">
        <v>22</v>
      </c>
      <c r="D25" s="60"/>
      <c r="E25" s="60"/>
      <c r="F25" s="60"/>
      <c r="G25" s="60"/>
      <c r="H25" s="60"/>
      <c r="I25" s="60"/>
      <c r="J25" s="60"/>
      <c r="K25" s="60"/>
      <c r="M25" s="4" t="str">
        <f>IF(B32/6+F24&lt;150000,"○","×")</f>
        <v>○</v>
      </c>
    </row>
    <row r="27" spans="2:13">
      <c r="B27" s="6" t="s">
        <v>23</v>
      </c>
    </row>
    <row r="28" spans="2:13" ht="19.5" thickBot="1">
      <c r="B28" s="4" t="s">
        <v>24</v>
      </c>
    </row>
    <row r="29" spans="2:13" ht="20.100000000000001" customHeight="1" thickBot="1">
      <c r="B29" s="89">
        <f>D52</f>
        <v>0</v>
      </c>
      <c r="C29" s="90"/>
      <c r="D29" s="90"/>
      <c r="E29" s="91"/>
      <c r="F29" s="4" t="s">
        <v>60</v>
      </c>
    </row>
    <row r="31" spans="2:13" ht="19.5" thickBot="1">
      <c r="B31" s="4" t="s">
        <v>25</v>
      </c>
    </row>
    <row r="32" spans="2:13" ht="20.100000000000001" customHeight="1" thickBot="1">
      <c r="B32" s="44">
        <f>D62</f>
        <v>0</v>
      </c>
      <c r="C32" s="40"/>
      <c r="D32" s="40"/>
      <c r="E32" s="45"/>
      <c r="F32" s="4" t="s">
        <v>61</v>
      </c>
      <c r="G32" s="4" t="s">
        <v>59</v>
      </c>
      <c r="M32" s="4" t="str">
        <f>IF(B29-B32&gt;0,"○","×")</f>
        <v>×</v>
      </c>
    </row>
    <row r="34" spans="2:13" ht="19.5" thickBot="1">
      <c r="B34" s="6" t="s">
        <v>26</v>
      </c>
    </row>
    <row r="35" spans="2:13" ht="20.100000000000001" customHeight="1" thickBot="1">
      <c r="B35" s="92"/>
      <c r="C35" s="93"/>
      <c r="D35" s="93"/>
      <c r="E35" s="94"/>
      <c r="F35" s="4" t="s">
        <v>63</v>
      </c>
      <c r="G35" s="4" t="s">
        <v>62</v>
      </c>
      <c r="M35" s="4" t="str">
        <f>IF(B35&lt;&gt;200000,"○","×")</f>
        <v>○</v>
      </c>
    </row>
    <row r="37" spans="2:13" ht="19.5" thickBot="1">
      <c r="B37" s="6" t="s">
        <v>27</v>
      </c>
    </row>
    <row r="38" spans="2:13" ht="20.100000000000001" customHeight="1" thickBot="1">
      <c r="B38" s="14" t="s">
        <v>28</v>
      </c>
      <c r="C38" s="95">
        <f>B29</f>
        <v>0</v>
      </c>
      <c r="D38" s="96"/>
      <c r="E38" s="15" t="s">
        <v>29</v>
      </c>
      <c r="F38" s="44">
        <f>B32</f>
        <v>0</v>
      </c>
      <c r="G38" s="45"/>
      <c r="H38" s="15" t="s">
        <v>29</v>
      </c>
      <c r="I38" s="44">
        <f>B35</f>
        <v>0</v>
      </c>
      <c r="J38" s="45"/>
      <c r="K38" s="4" t="s">
        <v>30</v>
      </c>
      <c r="M38" s="4" t="str">
        <f>IF(C40&gt;=10000,"○","×")</f>
        <v>×</v>
      </c>
    </row>
    <row r="39" spans="2:13" ht="6.75" customHeight="1" thickBot="1">
      <c r="B39" s="14"/>
    </row>
    <row r="40" spans="2:13" ht="20.100000000000001" customHeight="1" thickBot="1">
      <c r="B40" s="14" t="s">
        <v>31</v>
      </c>
      <c r="C40" s="44">
        <f>(C38-F38-I38)*1/2</f>
        <v>0</v>
      </c>
      <c r="D40" s="45"/>
      <c r="E40" s="4" t="s">
        <v>58</v>
      </c>
      <c r="F40" s="4" t="s">
        <v>64</v>
      </c>
    </row>
    <row r="42" spans="2:13">
      <c r="B42" s="88" t="s">
        <v>32</v>
      </c>
      <c r="C42" s="88"/>
      <c r="D42" s="88"/>
    </row>
    <row r="44" spans="2:13" ht="19.5" thickBot="1">
      <c r="B44" s="6" t="s">
        <v>33</v>
      </c>
    </row>
    <row r="45" spans="2:13" ht="20.100000000000001" customHeight="1" thickBot="1">
      <c r="B45" s="54" t="s">
        <v>34</v>
      </c>
      <c r="C45" s="55"/>
      <c r="D45" s="56" t="s">
        <v>35</v>
      </c>
      <c r="E45" s="57"/>
      <c r="F45" s="57"/>
      <c r="G45" s="58"/>
      <c r="H45" s="55" t="s">
        <v>36</v>
      </c>
      <c r="I45" s="55"/>
      <c r="J45" s="55"/>
      <c r="K45" s="55"/>
      <c r="L45" s="59"/>
    </row>
    <row r="46" spans="2:13" ht="20.100000000000001" customHeight="1">
      <c r="B46" s="16" t="s">
        <v>38</v>
      </c>
      <c r="C46" s="1"/>
      <c r="D46" s="48"/>
      <c r="E46" s="48"/>
      <c r="F46" s="48"/>
      <c r="G46" s="48"/>
      <c r="H46" s="18" t="s">
        <v>44</v>
      </c>
      <c r="I46" s="35"/>
      <c r="J46" s="81"/>
      <c r="K46" s="82"/>
      <c r="L46" s="83"/>
    </row>
    <row r="47" spans="2:13" ht="20.100000000000001" customHeight="1">
      <c r="B47" s="19" t="s">
        <v>39</v>
      </c>
      <c r="C47" s="2"/>
      <c r="D47" s="47"/>
      <c r="E47" s="47"/>
      <c r="F47" s="47"/>
      <c r="G47" s="47"/>
      <c r="H47" s="21" t="s">
        <v>44</v>
      </c>
      <c r="I47" s="32"/>
      <c r="J47" s="76"/>
      <c r="K47" s="77"/>
      <c r="L47" s="78"/>
    </row>
    <row r="48" spans="2:13" ht="20.100000000000001" customHeight="1">
      <c r="B48" s="19" t="s">
        <v>40</v>
      </c>
      <c r="C48" s="2"/>
      <c r="D48" s="47"/>
      <c r="E48" s="47"/>
      <c r="F48" s="47"/>
      <c r="G48" s="47"/>
      <c r="H48" s="21" t="s">
        <v>44</v>
      </c>
      <c r="I48" s="32"/>
      <c r="J48" s="76"/>
      <c r="K48" s="77"/>
      <c r="L48" s="78"/>
    </row>
    <row r="49" spans="2:12" ht="20.100000000000001" customHeight="1">
      <c r="B49" s="19" t="s">
        <v>41</v>
      </c>
      <c r="C49" s="2"/>
      <c r="D49" s="47"/>
      <c r="E49" s="47"/>
      <c r="F49" s="47"/>
      <c r="G49" s="47"/>
      <c r="H49" s="21" t="s">
        <v>44</v>
      </c>
      <c r="I49" s="32"/>
      <c r="J49" s="76"/>
      <c r="K49" s="77"/>
      <c r="L49" s="78"/>
    </row>
    <row r="50" spans="2:12" ht="20.100000000000001" customHeight="1">
      <c r="B50" s="19" t="s">
        <v>42</v>
      </c>
      <c r="C50" s="2"/>
      <c r="D50" s="47"/>
      <c r="E50" s="47"/>
      <c r="F50" s="47"/>
      <c r="G50" s="47"/>
      <c r="H50" s="21" t="s">
        <v>44</v>
      </c>
      <c r="I50" s="32"/>
      <c r="J50" s="76"/>
      <c r="K50" s="77"/>
      <c r="L50" s="78"/>
    </row>
    <row r="51" spans="2:12" ht="20.100000000000001" customHeight="1" thickBot="1">
      <c r="B51" s="22" t="s">
        <v>43</v>
      </c>
      <c r="C51" s="3"/>
      <c r="D51" s="46"/>
      <c r="E51" s="46"/>
      <c r="F51" s="46"/>
      <c r="G51" s="46"/>
      <c r="H51" s="24" t="s">
        <v>44</v>
      </c>
      <c r="I51" s="36"/>
      <c r="J51" s="101"/>
      <c r="K51" s="102"/>
      <c r="L51" s="103"/>
    </row>
    <row r="52" spans="2:12" ht="20.100000000000001" customHeight="1" thickBot="1">
      <c r="B52" s="38" t="s">
        <v>45</v>
      </c>
      <c r="C52" s="39"/>
      <c r="D52" s="40">
        <f>SUM(D46:F51)</f>
        <v>0</v>
      </c>
      <c r="E52" s="40"/>
      <c r="F52" s="40"/>
      <c r="G52" s="25" t="s">
        <v>60</v>
      </c>
      <c r="H52" s="26" t="s">
        <v>46</v>
      </c>
      <c r="I52" s="41"/>
      <c r="J52" s="42"/>
      <c r="K52" s="42"/>
      <c r="L52" s="43"/>
    </row>
    <row r="54" spans="2:12" ht="19.5" thickBot="1">
      <c r="B54" s="6" t="s">
        <v>47</v>
      </c>
    </row>
    <row r="55" spans="2:12" ht="20.100000000000001" customHeight="1" thickBot="1">
      <c r="B55" s="54" t="s">
        <v>34</v>
      </c>
      <c r="C55" s="55"/>
      <c r="D55" s="56" t="s">
        <v>35</v>
      </c>
      <c r="E55" s="57"/>
      <c r="F55" s="57"/>
      <c r="G55" s="58"/>
      <c r="H55" s="55" t="s">
        <v>36</v>
      </c>
      <c r="I55" s="55"/>
      <c r="J55" s="55"/>
      <c r="K55" s="55"/>
      <c r="L55" s="59"/>
    </row>
    <row r="56" spans="2:12" ht="20.100000000000001" customHeight="1">
      <c r="B56" s="16" t="s">
        <v>37</v>
      </c>
      <c r="C56" s="1"/>
      <c r="D56" s="48"/>
      <c r="E56" s="48"/>
      <c r="F56" s="48"/>
      <c r="G56" s="48"/>
      <c r="H56" s="18" t="s">
        <v>44</v>
      </c>
      <c r="I56" s="35"/>
      <c r="J56" s="81"/>
      <c r="K56" s="82"/>
      <c r="L56" s="83"/>
    </row>
    <row r="57" spans="2:12" ht="20.100000000000001" customHeight="1">
      <c r="B57" s="19" t="s">
        <v>48</v>
      </c>
      <c r="C57" s="2"/>
      <c r="D57" s="47"/>
      <c r="E57" s="47"/>
      <c r="F57" s="47"/>
      <c r="G57" s="47"/>
      <c r="H57" s="21" t="s">
        <v>44</v>
      </c>
      <c r="I57" s="32"/>
      <c r="J57" s="76"/>
      <c r="K57" s="77"/>
      <c r="L57" s="78"/>
    </row>
    <row r="58" spans="2:12" ht="20.100000000000001" customHeight="1">
      <c r="B58" s="19" t="s">
        <v>49</v>
      </c>
      <c r="C58" s="2"/>
      <c r="D58" s="47"/>
      <c r="E58" s="47"/>
      <c r="F58" s="47"/>
      <c r="G58" s="47"/>
      <c r="H58" s="21" t="s">
        <v>44</v>
      </c>
      <c r="I58" s="32"/>
      <c r="J58" s="76"/>
      <c r="K58" s="77"/>
      <c r="L58" s="78"/>
    </row>
    <row r="59" spans="2:12" ht="20.100000000000001" customHeight="1">
      <c r="B59" s="19" t="s">
        <v>50</v>
      </c>
      <c r="C59" s="2"/>
      <c r="D59" s="47"/>
      <c r="E59" s="47"/>
      <c r="F59" s="47"/>
      <c r="G59" s="47"/>
      <c r="H59" s="21" t="s">
        <v>44</v>
      </c>
      <c r="I59" s="32"/>
      <c r="J59" s="76"/>
      <c r="K59" s="77"/>
      <c r="L59" s="78"/>
    </row>
    <row r="60" spans="2:12" ht="20.100000000000001" customHeight="1">
      <c r="B60" s="19" t="s">
        <v>51</v>
      </c>
      <c r="C60" s="2"/>
      <c r="D60" s="47"/>
      <c r="E60" s="47"/>
      <c r="F60" s="47"/>
      <c r="G60" s="47"/>
      <c r="H60" s="21" t="s">
        <v>44</v>
      </c>
      <c r="I60" s="32"/>
      <c r="J60" s="76"/>
      <c r="K60" s="77"/>
      <c r="L60" s="78"/>
    </row>
    <row r="61" spans="2:12" ht="20.100000000000001" customHeight="1" thickBot="1">
      <c r="B61" s="22" t="s">
        <v>52</v>
      </c>
      <c r="C61" s="3"/>
      <c r="D61" s="46"/>
      <c r="E61" s="46"/>
      <c r="F61" s="46"/>
      <c r="G61" s="46"/>
      <c r="H61" s="24" t="s">
        <v>44</v>
      </c>
      <c r="I61" s="36"/>
      <c r="J61" s="101"/>
      <c r="K61" s="102"/>
      <c r="L61" s="103"/>
    </row>
    <row r="62" spans="2:12" ht="20.100000000000001" customHeight="1" thickBot="1">
      <c r="B62" s="38" t="s">
        <v>45</v>
      </c>
      <c r="C62" s="39"/>
      <c r="D62" s="40">
        <f>SUM(D56:F61)</f>
        <v>0</v>
      </c>
      <c r="E62" s="40"/>
      <c r="F62" s="40"/>
      <c r="G62" s="25" t="s">
        <v>65</v>
      </c>
      <c r="H62" s="26" t="s">
        <v>46</v>
      </c>
      <c r="I62" s="41"/>
      <c r="J62" s="42"/>
      <c r="K62" s="42"/>
      <c r="L62" s="43"/>
    </row>
    <row r="64" spans="2:12">
      <c r="B64" s="4" t="s">
        <v>53</v>
      </c>
    </row>
    <row r="65" spans="2:13" ht="20.100000000000001" customHeight="1">
      <c r="B65" s="29" t="s">
        <v>78</v>
      </c>
      <c r="C65" s="4" t="s">
        <v>57</v>
      </c>
      <c r="M65" s="4" t="str">
        <f>IF(B65="☑","○","×")</f>
        <v>×</v>
      </c>
    </row>
    <row r="67" spans="2:13">
      <c r="B67" s="4" t="s">
        <v>54</v>
      </c>
    </row>
    <row r="68" spans="2:13">
      <c r="B68" s="4" t="s">
        <v>55</v>
      </c>
    </row>
    <row r="69" spans="2:13">
      <c r="B69" s="4" t="s">
        <v>56</v>
      </c>
    </row>
    <row r="71" spans="2:13" ht="36.75">
      <c r="K71" s="28" t="s">
        <v>67</v>
      </c>
    </row>
    <row r="72" spans="2:13">
      <c r="B72" s="85" t="s">
        <v>68</v>
      </c>
      <c r="C72" s="85"/>
      <c r="D72" s="85"/>
      <c r="E72" s="85"/>
      <c r="F72" s="85"/>
      <c r="G72" s="85"/>
      <c r="H72" s="85"/>
      <c r="I72" s="85"/>
      <c r="J72" s="86"/>
      <c r="K72" s="84" t="str">
        <f>IF(AND(M17="○",M25="○",M32="○",M35="○",M38="○",M65="○"),"支給対象","支給対象外")</f>
        <v>支給対象外</v>
      </c>
    </row>
    <row r="73" spans="2:13">
      <c r="B73" s="85"/>
      <c r="C73" s="85"/>
      <c r="D73" s="85"/>
      <c r="E73" s="85"/>
      <c r="F73" s="85"/>
      <c r="G73" s="85"/>
      <c r="H73" s="85"/>
      <c r="I73" s="85"/>
      <c r="J73" s="86"/>
      <c r="K73" s="84"/>
    </row>
  </sheetData>
  <sheetProtection algorithmName="SHA-512" hashValue="lH8fA+awVgoz5Q2IIn90+lcxuy97EUxupsQR1IE8Iveb46Cflu6+28F72gSSChTQflWhHo04wYopsSEpp+kgAA==" saltValue="X2aNUKVK4UiF7IsiHeXkRw==" spinCount="100000" sheet="1" formatCells="0" formatColumns="0" formatRows="0" insertColumns="0" insertRows="0" insertHyperlinks="0" deleteColumns="0" deleteRows="0" sort="0" autoFilter="0" pivotTables="0"/>
  <mergeCells count="70">
    <mergeCell ref="M16:Q16"/>
    <mergeCell ref="J48:L48"/>
    <mergeCell ref="J49:L49"/>
    <mergeCell ref="J50:L50"/>
    <mergeCell ref="J51:L51"/>
    <mergeCell ref="A3:L3"/>
    <mergeCell ref="A4:L4"/>
    <mergeCell ref="B42:D42"/>
    <mergeCell ref="B45:C45"/>
    <mergeCell ref="D45:G45"/>
    <mergeCell ref="H45:L45"/>
    <mergeCell ref="B29:E29"/>
    <mergeCell ref="B32:E32"/>
    <mergeCell ref="B35:E35"/>
    <mergeCell ref="C38:D38"/>
    <mergeCell ref="F38:G38"/>
    <mergeCell ref="I38:J38"/>
    <mergeCell ref="C24:E24"/>
    <mergeCell ref="F20:H20"/>
    <mergeCell ref="F23:H23"/>
    <mergeCell ref="F24:H24"/>
    <mergeCell ref="J46:L46"/>
    <mergeCell ref="J47:L47"/>
    <mergeCell ref="K72:K73"/>
    <mergeCell ref="B72:J73"/>
    <mergeCell ref="J60:L60"/>
    <mergeCell ref="J61:L61"/>
    <mergeCell ref="J56:L56"/>
    <mergeCell ref="B62:C62"/>
    <mergeCell ref="D62:F62"/>
    <mergeCell ref="I62:L62"/>
    <mergeCell ref="D57:G57"/>
    <mergeCell ref="D58:G58"/>
    <mergeCell ref="D59:G59"/>
    <mergeCell ref="D60:G60"/>
    <mergeCell ref="D61:G61"/>
    <mergeCell ref="J57:L57"/>
    <mergeCell ref="J58:L58"/>
    <mergeCell ref="J59:L59"/>
    <mergeCell ref="B55:C55"/>
    <mergeCell ref="D55:G55"/>
    <mergeCell ref="H55:L55"/>
    <mergeCell ref="D56:G56"/>
    <mergeCell ref="B7:K7"/>
    <mergeCell ref="C17:K17"/>
    <mergeCell ref="C25:K25"/>
    <mergeCell ref="C20:E20"/>
    <mergeCell ref="C21:E21"/>
    <mergeCell ref="C22:E22"/>
    <mergeCell ref="C23:E23"/>
    <mergeCell ref="E14:F14"/>
    <mergeCell ref="G14:I14"/>
    <mergeCell ref="E15:F15"/>
    <mergeCell ref="E16:F16"/>
    <mergeCell ref="G15:I16"/>
    <mergeCell ref="F21:H21"/>
    <mergeCell ref="F22:H22"/>
    <mergeCell ref="D11:I11"/>
    <mergeCell ref="D10:E10"/>
    <mergeCell ref="G10:I10"/>
    <mergeCell ref="B52:C52"/>
    <mergeCell ref="D52:F52"/>
    <mergeCell ref="I52:L52"/>
    <mergeCell ref="C40:D40"/>
    <mergeCell ref="D51:G51"/>
    <mergeCell ref="D48:G48"/>
    <mergeCell ref="D49:G49"/>
    <mergeCell ref="D50:G50"/>
    <mergeCell ref="D46:G46"/>
    <mergeCell ref="D47:G47"/>
  </mergeCells>
  <phoneticPr fontId="1"/>
  <conditionalFormatting sqref="B32:E32">
    <cfRule type="cellIs" dxfId="1" priority="1" operator="greaterThan">
      <formula>"円（B)＞$B$29"</formula>
    </cfRule>
  </conditionalFormatting>
  <dataValidations count="5">
    <dataValidation type="list" allowBlank="1" showInputMessage="1" showErrorMessage="1" sqref="D15:D16">
      <formula1>"父,母,その他"</formula1>
    </dataValidation>
    <dataValidation type="list" allowBlank="1" showInputMessage="1" showErrorMessage="1" sqref="B35:E35">
      <formula1>"0,100000,200000"</formula1>
    </dataValidation>
    <dataValidation type="list" allowBlank="1" showInputMessage="1" showErrorMessage="1" sqref="J46:L51 J56:L61">
      <formula1>"給与明細,振込通帳写,支給証明（様式自由）,給与台帳写,その他"</formula1>
    </dataValidation>
    <dataValidation type="list" allowBlank="1" showInputMessage="1" showErrorMessage="1" sqref="B65">
      <formula1>"□,☑"</formula1>
    </dataValidation>
    <dataValidation type="list" allowBlank="1" showInputMessage="1" showErrorMessage="1" sqref="I46:I51 I56:I61">
      <formula1>"有,無"</formula1>
    </dataValidation>
  </dataValidations>
  <hyperlinks>
    <hyperlink ref="M16" r:id="rId1"/>
  </hyperlinks>
  <pageMargins left="0.70866141732283472" right="0.11811023622047245" top="0.74803149606299213" bottom="0.74803149606299213" header="0.31496062992125984" footer="0.31496062992125984"/>
  <pageSetup paperSize="9" scale="67" orientation="portrait" r:id="rId2"/>
  <rowBreaks count="1" manualBreakCount="1">
    <brk id="41" max="11"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73"/>
  <sheetViews>
    <sheetView view="pageBreakPreview" zoomScale="130" zoomScaleNormal="100" zoomScaleSheetLayoutView="130" workbookViewId="0">
      <selection activeCell="K72" sqref="K72:K73"/>
    </sheetView>
  </sheetViews>
  <sheetFormatPr defaultRowHeight="18.75"/>
  <cols>
    <col min="1" max="1" width="1" style="4" customWidth="1"/>
    <col min="2" max="2" width="9" style="4"/>
    <col min="3" max="3" width="12.5" style="4" customWidth="1"/>
    <col min="4" max="4" width="9" style="4"/>
    <col min="5" max="5" width="8.625" style="4" customWidth="1"/>
    <col min="6" max="6" width="9" style="4"/>
    <col min="7" max="7" width="12.5" style="4" customWidth="1"/>
    <col min="8" max="8" width="11.875" style="4" customWidth="1"/>
    <col min="9" max="9" width="9" style="4"/>
    <col min="10" max="10" width="12.5" style="4" customWidth="1"/>
    <col min="11" max="11" width="9" style="4"/>
    <col min="12" max="12" width="7" style="4" customWidth="1"/>
    <col min="13" max="16384" width="9" style="4"/>
  </cols>
  <sheetData>
    <row r="2" spans="1:12">
      <c r="B2" s="4" t="s">
        <v>0</v>
      </c>
    </row>
    <row r="3" spans="1:12" ht="19.5">
      <c r="A3" s="87" t="s">
        <v>1</v>
      </c>
      <c r="B3" s="87"/>
      <c r="C3" s="87"/>
      <c r="D3" s="87"/>
      <c r="E3" s="87"/>
      <c r="F3" s="87"/>
      <c r="G3" s="87"/>
      <c r="H3" s="87"/>
      <c r="I3" s="87"/>
      <c r="J3" s="87"/>
      <c r="K3" s="87"/>
      <c r="L3" s="87"/>
    </row>
    <row r="4" spans="1:12" ht="19.5">
      <c r="A4" s="87" t="s">
        <v>2</v>
      </c>
      <c r="B4" s="87"/>
      <c r="C4" s="87"/>
      <c r="D4" s="87"/>
      <c r="E4" s="87"/>
      <c r="F4" s="87"/>
      <c r="G4" s="87"/>
      <c r="H4" s="87"/>
      <c r="I4" s="87"/>
      <c r="J4" s="87"/>
      <c r="K4" s="87"/>
      <c r="L4" s="87"/>
    </row>
    <row r="6" spans="1:12">
      <c r="B6" s="4" t="s">
        <v>3</v>
      </c>
      <c r="I6" s="5"/>
    </row>
    <row r="7" spans="1:12" ht="43.5" customHeight="1">
      <c r="B7" s="60" t="s">
        <v>4</v>
      </c>
      <c r="C7" s="60"/>
      <c r="D7" s="60"/>
      <c r="E7" s="60"/>
      <c r="F7" s="60"/>
      <c r="G7" s="60"/>
      <c r="H7" s="60"/>
      <c r="I7" s="60"/>
      <c r="J7" s="60"/>
      <c r="K7" s="60"/>
    </row>
    <row r="9" spans="1:12" ht="19.5" thickBot="1">
      <c r="B9" s="6" t="s">
        <v>9</v>
      </c>
    </row>
    <row r="10" spans="1:12" ht="20.100000000000001" customHeight="1">
      <c r="C10" s="7" t="s">
        <v>5</v>
      </c>
      <c r="D10" s="105" t="s">
        <v>69</v>
      </c>
      <c r="E10" s="105"/>
      <c r="F10" s="8" t="s">
        <v>7</v>
      </c>
      <c r="G10" s="105" t="s">
        <v>70</v>
      </c>
      <c r="H10" s="105"/>
      <c r="I10" s="106"/>
    </row>
    <row r="11" spans="1:12" ht="20.100000000000001" customHeight="1" thickBot="1">
      <c r="C11" s="9" t="s">
        <v>6</v>
      </c>
      <c r="D11" s="107" t="s">
        <v>71</v>
      </c>
      <c r="E11" s="107"/>
      <c r="F11" s="107"/>
      <c r="G11" s="107"/>
      <c r="H11" s="107"/>
      <c r="I11" s="108"/>
    </row>
    <row r="13" spans="1:12" ht="19.5" thickBot="1">
      <c r="B13" s="6" t="s">
        <v>8</v>
      </c>
    </row>
    <row r="14" spans="1:12" ht="20.100000000000001" customHeight="1">
      <c r="C14" s="7"/>
      <c r="D14" s="10" t="s">
        <v>12</v>
      </c>
      <c r="E14" s="66" t="s">
        <v>13</v>
      </c>
      <c r="F14" s="66"/>
      <c r="G14" s="66" t="s">
        <v>14</v>
      </c>
      <c r="H14" s="66"/>
      <c r="I14" s="67"/>
    </row>
    <row r="15" spans="1:12" ht="20.100000000000001" customHeight="1">
      <c r="C15" s="11" t="s">
        <v>10</v>
      </c>
      <c r="D15" s="12" t="s">
        <v>75</v>
      </c>
      <c r="E15" s="109" t="s">
        <v>73</v>
      </c>
      <c r="F15" s="109"/>
      <c r="G15" s="110">
        <v>40200</v>
      </c>
      <c r="H15" s="111"/>
      <c r="I15" s="112"/>
    </row>
    <row r="16" spans="1:12" ht="20.100000000000001" customHeight="1" thickBot="1">
      <c r="C16" s="9" t="s">
        <v>11</v>
      </c>
      <c r="D16" s="13" t="s">
        <v>72</v>
      </c>
      <c r="E16" s="116" t="s">
        <v>74</v>
      </c>
      <c r="F16" s="116"/>
      <c r="G16" s="113"/>
      <c r="H16" s="114"/>
      <c r="I16" s="115"/>
      <c r="J16" s="4" t="s">
        <v>58</v>
      </c>
    </row>
    <row r="17" spans="2:13" ht="42.75" customHeight="1">
      <c r="C17" s="61" t="s">
        <v>15</v>
      </c>
      <c r="D17" s="61"/>
      <c r="E17" s="61"/>
      <c r="F17" s="61"/>
      <c r="G17" s="61"/>
      <c r="H17" s="61"/>
      <c r="I17" s="61"/>
      <c r="J17" s="61"/>
      <c r="K17" s="61"/>
      <c r="M17" s="4" t="str">
        <f>IF(130800&gt;G15,"○","×")</f>
        <v>○</v>
      </c>
    </row>
    <row r="18" spans="2:13">
      <c r="C18" s="30"/>
      <c r="D18" s="30"/>
      <c r="E18" s="30"/>
      <c r="F18" s="31"/>
      <c r="G18" s="31"/>
      <c r="H18" s="31"/>
      <c r="I18" s="31"/>
    </row>
    <row r="19" spans="2:13" ht="19.5" thickBot="1">
      <c r="B19" s="6" t="s">
        <v>16</v>
      </c>
    </row>
    <row r="20" spans="2:13" ht="20.100000000000001" customHeight="1">
      <c r="C20" s="62" t="s">
        <v>17</v>
      </c>
      <c r="D20" s="63"/>
      <c r="E20" s="63"/>
      <c r="F20" s="117">
        <v>30000</v>
      </c>
      <c r="G20" s="117"/>
      <c r="H20" s="118"/>
      <c r="I20" s="4" t="s">
        <v>58</v>
      </c>
    </row>
    <row r="21" spans="2:13" ht="20.100000000000001" customHeight="1">
      <c r="C21" s="64" t="s">
        <v>20</v>
      </c>
      <c r="D21" s="65"/>
      <c r="E21" s="65"/>
      <c r="F21" s="119">
        <v>22300</v>
      </c>
      <c r="G21" s="119"/>
      <c r="H21" s="120"/>
      <c r="I21" s="4" t="s">
        <v>58</v>
      </c>
    </row>
    <row r="22" spans="2:13" ht="20.100000000000001" customHeight="1">
      <c r="C22" s="64" t="s">
        <v>21</v>
      </c>
      <c r="D22" s="65"/>
      <c r="E22" s="65"/>
      <c r="F22" s="119">
        <v>30000</v>
      </c>
      <c r="G22" s="119"/>
      <c r="H22" s="120"/>
      <c r="I22" s="4" t="s">
        <v>58</v>
      </c>
    </row>
    <row r="23" spans="2:13" ht="20.100000000000001" customHeight="1">
      <c r="C23" s="64" t="s">
        <v>18</v>
      </c>
      <c r="D23" s="65"/>
      <c r="E23" s="65"/>
      <c r="F23" s="119">
        <v>0</v>
      </c>
      <c r="G23" s="119"/>
      <c r="H23" s="120"/>
      <c r="I23" s="4" t="s">
        <v>58</v>
      </c>
    </row>
    <row r="24" spans="2:13" ht="20.100000000000001" customHeight="1" thickBot="1">
      <c r="C24" s="97" t="s">
        <v>19</v>
      </c>
      <c r="D24" s="98"/>
      <c r="E24" s="98"/>
      <c r="F24" s="79">
        <f>SUM(F20:H23)</f>
        <v>82300</v>
      </c>
      <c r="G24" s="79"/>
      <c r="H24" s="80"/>
      <c r="I24" s="4" t="s">
        <v>58</v>
      </c>
    </row>
    <row r="25" spans="2:13" ht="50.25" customHeight="1">
      <c r="C25" s="60" t="s">
        <v>22</v>
      </c>
      <c r="D25" s="60"/>
      <c r="E25" s="60"/>
      <c r="F25" s="60"/>
      <c r="G25" s="60"/>
      <c r="H25" s="60"/>
      <c r="I25" s="60"/>
      <c r="J25" s="60"/>
      <c r="K25" s="60"/>
      <c r="M25" s="4" t="str">
        <f>IF(B32/6+F24&lt;150000,"○","×")</f>
        <v>○</v>
      </c>
    </row>
    <row r="27" spans="2:13">
      <c r="B27" s="6" t="s">
        <v>23</v>
      </c>
    </row>
    <row r="28" spans="2:13" ht="19.5" thickBot="1">
      <c r="B28" s="4" t="s">
        <v>24</v>
      </c>
    </row>
    <row r="29" spans="2:13" ht="20.100000000000001" customHeight="1" thickBot="1">
      <c r="B29" s="44">
        <f>D52</f>
        <v>260000</v>
      </c>
      <c r="C29" s="40"/>
      <c r="D29" s="40"/>
      <c r="E29" s="45"/>
      <c r="F29" s="4" t="s">
        <v>60</v>
      </c>
    </row>
    <row r="31" spans="2:13" ht="19.5" thickBot="1">
      <c r="B31" s="4" t="s">
        <v>25</v>
      </c>
    </row>
    <row r="32" spans="2:13" ht="20.100000000000001" customHeight="1" thickBot="1">
      <c r="B32" s="44">
        <f>D62</f>
        <v>70000</v>
      </c>
      <c r="C32" s="40"/>
      <c r="D32" s="40"/>
      <c r="E32" s="45"/>
      <c r="F32" s="4" t="s">
        <v>61</v>
      </c>
      <c r="G32" s="4" t="s">
        <v>59</v>
      </c>
      <c r="M32" s="4" t="str">
        <f>IF(B29-B32&gt;0,"○","×")</f>
        <v>○</v>
      </c>
    </row>
    <row r="34" spans="2:13" ht="19.5" thickBot="1">
      <c r="B34" s="6" t="s">
        <v>26</v>
      </c>
    </row>
    <row r="35" spans="2:13" ht="20.100000000000001" customHeight="1" thickBot="1">
      <c r="B35" s="121">
        <v>100000</v>
      </c>
      <c r="C35" s="122"/>
      <c r="D35" s="122"/>
      <c r="E35" s="123"/>
      <c r="F35" s="4" t="s">
        <v>63</v>
      </c>
      <c r="G35" s="4" t="s">
        <v>62</v>
      </c>
      <c r="M35" s="4" t="str">
        <f>IF(B35&lt;&gt;200000,"○","×")</f>
        <v>○</v>
      </c>
    </row>
    <row r="37" spans="2:13" ht="19.5" thickBot="1">
      <c r="B37" s="6" t="s">
        <v>27</v>
      </c>
    </row>
    <row r="38" spans="2:13" ht="20.100000000000001" customHeight="1" thickBot="1">
      <c r="B38" s="14" t="s">
        <v>28</v>
      </c>
      <c r="C38" s="95">
        <f>B29</f>
        <v>260000</v>
      </c>
      <c r="D38" s="96"/>
      <c r="E38" s="15" t="s">
        <v>29</v>
      </c>
      <c r="F38" s="44">
        <f>B32</f>
        <v>70000</v>
      </c>
      <c r="G38" s="45"/>
      <c r="H38" s="15" t="s">
        <v>29</v>
      </c>
      <c r="I38" s="44">
        <f>B35</f>
        <v>100000</v>
      </c>
      <c r="J38" s="45"/>
      <c r="K38" s="4" t="s">
        <v>30</v>
      </c>
      <c r="M38" s="4" t="str">
        <f>IF(C40&gt;10000,"○","×")</f>
        <v>○</v>
      </c>
    </row>
    <row r="39" spans="2:13" ht="6.75" customHeight="1" thickBot="1">
      <c r="B39" s="14"/>
    </row>
    <row r="40" spans="2:13" ht="20.100000000000001" customHeight="1" thickBot="1">
      <c r="B40" s="14" t="s">
        <v>31</v>
      </c>
      <c r="C40" s="44">
        <f>(C38-F38-I38)*1/2</f>
        <v>45000</v>
      </c>
      <c r="D40" s="45"/>
      <c r="E40" s="4" t="s">
        <v>58</v>
      </c>
      <c r="F40" s="4" t="s">
        <v>64</v>
      </c>
    </row>
    <row r="42" spans="2:13">
      <c r="B42" s="88" t="s">
        <v>32</v>
      </c>
      <c r="C42" s="88"/>
      <c r="D42" s="88"/>
    </row>
    <row r="44" spans="2:13" ht="19.5" thickBot="1">
      <c r="B44" s="6" t="s">
        <v>33</v>
      </c>
    </row>
    <row r="45" spans="2:13" ht="20.100000000000001" customHeight="1" thickBot="1">
      <c r="B45" s="54" t="s">
        <v>34</v>
      </c>
      <c r="C45" s="55"/>
      <c r="D45" s="56" t="s">
        <v>35</v>
      </c>
      <c r="E45" s="57"/>
      <c r="F45" s="57"/>
      <c r="G45" s="58"/>
      <c r="H45" s="55" t="s">
        <v>36</v>
      </c>
      <c r="I45" s="55"/>
      <c r="J45" s="55"/>
      <c r="K45" s="55"/>
      <c r="L45" s="59"/>
    </row>
    <row r="46" spans="2:13" ht="20.100000000000001" customHeight="1">
      <c r="B46" s="16" t="s">
        <v>38</v>
      </c>
      <c r="C46" s="17">
        <v>1</v>
      </c>
      <c r="D46" s="124">
        <v>50000</v>
      </c>
      <c r="E46" s="124"/>
      <c r="F46" s="124"/>
      <c r="G46" s="124"/>
      <c r="H46" s="18" t="s">
        <v>44</v>
      </c>
      <c r="I46" s="35" t="s">
        <v>79</v>
      </c>
      <c r="J46" s="81" t="s">
        <v>76</v>
      </c>
      <c r="K46" s="82"/>
      <c r="L46" s="83"/>
    </row>
    <row r="47" spans="2:13" ht="20.100000000000001" customHeight="1">
      <c r="B47" s="19" t="s">
        <v>39</v>
      </c>
      <c r="C47" s="20">
        <v>1</v>
      </c>
      <c r="D47" s="119">
        <v>50000</v>
      </c>
      <c r="E47" s="119"/>
      <c r="F47" s="119"/>
      <c r="G47" s="119"/>
      <c r="H47" s="21" t="s">
        <v>44</v>
      </c>
      <c r="I47" s="32" t="s">
        <v>79</v>
      </c>
      <c r="J47" s="76" t="s">
        <v>76</v>
      </c>
      <c r="K47" s="77"/>
      <c r="L47" s="78"/>
    </row>
    <row r="48" spans="2:13" ht="20.100000000000001" customHeight="1">
      <c r="B48" s="19" t="s">
        <v>40</v>
      </c>
      <c r="C48" s="20">
        <v>1</v>
      </c>
      <c r="D48" s="119">
        <v>50000</v>
      </c>
      <c r="E48" s="119"/>
      <c r="F48" s="119"/>
      <c r="G48" s="119"/>
      <c r="H48" s="21" t="s">
        <v>44</v>
      </c>
      <c r="I48" s="32" t="s">
        <v>79</v>
      </c>
      <c r="J48" s="76" t="s">
        <v>76</v>
      </c>
      <c r="K48" s="77"/>
      <c r="L48" s="78"/>
    </row>
    <row r="49" spans="2:12" ht="20.100000000000001" customHeight="1">
      <c r="B49" s="19" t="s">
        <v>41</v>
      </c>
      <c r="C49" s="20">
        <v>1</v>
      </c>
      <c r="D49" s="119">
        <v>50000</v>
      </c>
      <c r="E49" s="119"/>
      <c r="F49" s="119"/>
      <c r="G49" s="119"/>
      <c r="H49" s="21" t="s">
        <v>44</v>
      </c>
      <c r="I49" s="32" t="s">
        <v>79</v>
      </c>
      <c r="J49" s="76" t="s">
        <v>76</v>
      </c>
      <c r="K49" s="77"/>
      <c r="L49" s="78"/>
    </row>
    <row r="50" spans="2:12" ht="20.100000000000001" customHeight="1">
      <c r="B50" s="19" t="s">
        <v>42</v>
      </c>
      <c r="C50" s="20">
        <v>1</v>
      </c>
      <c r="D50" s="119">
        <v>30000</v>
      </c>
      <c r="E50" s="119"/>
      <c r="F50" s="119"/>
      <c r="G50" s="119"/>
      <c r="H50" s="21" t="s">
        <v>44</v>
      </c>
      <c r="I50" s="32" t="s">
        <v>79</v>
      </c>
      <c r="J50" s="76" t="s">
        <v>76</v>
      </c>
      <c r="K50" s="77"/>
      <c r="L50" s="78"/>
    </row>
    <row r="51" spans="2:12" ht="20.100000000000001" customHeight="1" thickBot="1">
      <c r="B51" s="22" t="s">
        <v>43</v>
      </c>
      <c r="C51" s="23">
        <v>1</v>
      </c>
      <c r="D51" s="125">
        <v>30000</v>
      </c>
      <c r="E51" s="125"/>
      <c r="F51" s="125"/>
      <c r="G51" s="125"/>
      <c r="H51" s="24" t="s">
        <v>44</v>
      </c>
      <c r="I51" s="36" t="s">
        <v>79</v>
      </c>
      <c r="J51" s="101" t="s">
        <v>76</v>
      </c>
      <c r="K51" s="102"/>
      <c r="L51" s="103"/>
    </row>
    <row r="52" spans="2:12" ht="20.100000000000001" customHeight="1" thickBot="1">
      <c r="B52" s="38" t="s">
        <v>45</v>
      </c>
      <c r="C52" s="39"/>
      <c r="D52" s="40">
        <f>SUM(D46:F51)</f>
        <v>260000</v>
      </c>
      <c r="E52" s="40"/>
      <c r="F52" s="40"/>
      <c r="G52" s="25" t="s">
        <v>60</v>
      </c>
      <c r="H52" s="26" t="s">
        <v>46</v>
      </c>
      <c r="I52" s="126" t="s">
        <v>77</v>
      </c>
      <c r="J52" s="127"/>
      <c r="K52" s="127"/>
      <c r="L52" s="128"/>
    </row>
    <row r="54" spans="2:12" ht="19.5" thickBot="1">
      <c r="B54" s="6" t="s">
        <v>47</v>
      </c>
    </row>
    <row r="55" spans="2:12" ht="20.100000000000001" customHeight="1" thickBot="1">
      <c r="B55" s="54" t="s">
        <v>34</v>
      </c>
      <c r="C55" s="55"/>
      <c r="D55" s="56" t="s">
        <v>35</v>
      </c>
      <c r="E55" s="57"/>
      <c r="F55" s="57"/>
      <c r="G55" s="58"/>
      <c r="H55" s="55" t="s">
        <v>36</v>
      </c>
      <c r="I55" s="55"/>
      <c r="J55" s="55"/>
      <c r="K55" s="55"/>
      <c r="L55" s="59"/>
    </row>
    <row r="56" spans="2:12" ht="20.100000000000001" customHeight="1">
      <c r="B56" s="16" t="s">
        <v>37</v>
      </c>
      <c r="C56" s="17">
        <v>1</v>
      </c>
      <c r="D56" s="124">
        <v>10000</v>
      </c>
      <c r="E56" s="124"/>
      <c r="F56" s="124"/>
      <c r="G56" s="124"/>
      <c r="H56" s="18" t="s">
        <v>44</v>
      </c>
      <c r="I56" s="35" t="s">
        <v>79</v>
      </c>
      <c r="J56" s="81" t="s">
        <v>76</v>
      </c>
      <c r="K56" s="82"/>
      <c r="L56" s="83"/>
    </row>
    <row r="57" spans="2:12" ht="20.100000000000001" customHeight="1">
      <c r="B57" s="19" t="s">
        <v>48</v>
      </c>
      <c r="C57" s="20">
        <v>1</v>
      </c>
      <c r="D57" s="119">
        <v>10000</v>
      </c>
      <c r="E57" s="119"/>
      <c r="F57" s="119"/>
      <c r="G57" s="119"/>
      <c r="H57" s="21" t="s">
        <v>44</v>
      </c>
      <c r="I57" s="32" t="s">
        <v>79</v>
      </c>
      <c r="J57" s="76" t="s">
        <v>76</v>
      </c>
      <c r="K57" s="77"/>
      <c r="L57" s="78"/>
    </row>
    <row r="58" spans="2:12" ht="20.100000000000001" customHeight="1">
      <c r="B58" s="19" t="s">
        <v>49</v>
      </c>
      <c r="C58" s="20">
        <v>1</v>
      </c>
      <c r="D58" s="119">
        <v>20000</v>
      </c>
      <c r="E58" s="119"/>
      <c r="F58" s="119"/>
      <c r="G58" s="119"/>
      <c r="H58" s="21" t="s">
        <v>44</v>
      </c>
      <c r="I58" s="32" t="s">
        <v>79</v>
      </c>
      <c r="J58" s="76" t="s">
        <v>76</v>
      </c>
      <c r="K58" s="77"/>
      <c r="L58" s="78"/>
    </row>
    <row r="59" spans="2:12" ht="20.100000000000001" customHeight="1">
      <c r="B59" s="19" t="s">
        <v>50</v>
      </c>
      <c r="C59" s="20">
        <v>1</v>
      </c>
      <c r="D59" s="119">
        <v>10000</v>
      </c>
      <c r="E59" s="119"/>
      <c r="F59" s="119"/>
      <c r="G59" s="119"/>
      <c r="H59" s="21" t="s">
        <v>44</v>
      </c>
      <c r="I59" s="32" t="s">
        <v>79</v>
      </c>
      <c r="J59" s="76" t="s">
        <v>76</v>
      </c>
      <c r="K59" s="77"/>
      <c r="L59" s="78"/>
    </row>
    <row r="60" spans="2:12" ht="20.100000000000001" customHeight="1">
      <c r="B60" s="19" t="s">
        <v>51</v>
      </c>
      <c r="C60" s="20">
        <v>1</v>
      </c>
      <c r="D60" s="119">
        <v>10000</v>
      </c>
      <c r="E60" s="119"/>
      <c r="F60" s="119"/>
      <c r="G60" s="119"/>
      <c r="H60" s="21" t="s">
        <v>44</v>
      </c>
      <c r="I60" s="32" t="s">
        <v>79</v>
      </c>
      <c r="J60" s="76" t="s">
        <v>76</v>
      </c>
      <c r="K60" s="77"/>
      <c r="L60" s="78"/>
    </row>
    <row r="61" spans="2:12" ht="20.100000000000001" customHeight="1" thickBot="1">
      <c r="B61" s="22" t="s">
        <v>52</v>
      </c>
      <c r="C61" s="23">
        <v>1</v>
      </c>
      <c r="D61" s="125">
        <v>10000</v>
      </c>
      <c r="E61" s="125"/>
      <c r="F61" s="125"/>
      <c r="G61" s="125"/>
      <c r="H61" s="24" t="s">
        <v>44</v>
      </c>
      <c r="I61" s="36" t="s">
        <v>79</v>
      </c>
      <c r="J61" s="101" t="s">
        <v>76</v>
      </c>
      <c r="K61" s="102"/>
      <c r="L61" s="103"/>
    </row>
    <row r="62" spans="2:12" ht="20.100000000000001" customHeight="1" thickBot="1">
      <c r="B62" s="38" t="s">
        <v>45</v>
      </c>
      <c r="C62" s="39"/>
      <c r="D62" s="40">
        <f>SUM(D56:F61)</f>
        <v>70000</v>
      </c>
      <c r="E62" s="40"/>
      <c r="F62" s="40"/>
      <c r="G62" s="25" t="s">
        <v>65</v>
      </c>
      <c r="H62" s="26" t="s">
        <v>46</v>
      </c>
      <c r="I62" s="126" t="s">
        <v>77</v>
      </c>
      <c r="J62" s="127"/>
      <c r="K62" s="127"/>
      <c r="L62" s="128"/>
    </row>
    <row r="64" spans="2:12">
      <c r="B64" s="4" t="s">
        <v>53</v>
      </c>
    </row>
    <row r="65" spans="2:13" ht="20.100000000000001" customHeight="1">
      <c r="B65" s="27" t="s">
        <v>80</v>
      </c>
      <c r="C65" s="4" t="s">
        <v>57</v>
      </c>
      <c r="M65" s="4" t="str">
        <f>IF(B65="☑","○","×")</f>
        <v>○</v>
      </c>
    </row>
    <row r="67" spans="2:13">
      <c r="B67" s="4" t="s">
        <v>54</v>
      </c>
    </row>
    <row r="68" spans="2:13">
      <c r="B68" s="4" t="s">
        <v>55</v>
      </c>
    </row>
    <row r="69" spans="2:13">
      <c r="B69" s="4" t="s">
        <v>56</v>
      </c>
    </row>
    <row r="71" spans="2:13" ht="36.75">
      <c r="K71" s="28" t="s">
        <v>67</v>
      </c>
    </row>
    <row r="72" spans="2:13">
      <c r="B72" s="85" t="s">
        <v>68</v>
      </c>
      <c r="C72" s="85"/>
      <c r="D72" s="85"/>
      <c r="E72" s="85"/>
      <c r="F72" s="85"/>
      <c r="G72" s="85"/>
      <c r="H72" s="85"/>
      <c r="I72" s="85"/>
      <c r="J72" s="86"/>
      <c r="K72" s="84" t="str">
        <f>IF(AND(M17="○",M25="○",M32="○",M35="○",M38="○",M65="○"),"支給対象","支給対象外")</f>
        <v>支給対象</v>
      </c>
    </row>
    <row r="73" spans="2:13">
      <c r="B73" s="85"/>
      <c r="C73" s="85"/>
      <c r="D73" s="85"/>
      <c r="E73" s="85"/>
      <c r="F73" s="85"/>
      <c r="G73" s="85"/>
      <c r="H73" s="85"/>
      <c r="I73" s="85"/>
      <c r="J73" s="86"/>
      <c r="K73" s="84"/>
    </row>
  </sheetData>
  <sheetProtection algorithmName="SHA-512" hashValue="XJmD/ONGg/cmRPh8Ki3/LUWdQYpoRbB5ePLaR2ESGEMrvbWk6m0P4pUb9/48aFNr3wj6TbrQqi5McaL69SxqOQ==" saltValue="u2s22DoB312oWakHCtk3og==" spinCount="100000" sheet="1" formatCells="0" formatColumns="0" formatRows="0" insertColumns="0" insertRows="0" insertHyperlinks="0" deleteColumns="0" deleteRows="0" sort="0" autoFilter="0" pivotTables="0"/>
  <mergeCells count="69">
    <mergeCell ref="J50:L50"/>
    <mergeCell ref="J51:L51"/>
    <mergeCell ref="J56:L56"/>
    <mergeCell ref="J57:L57"/>
    <mergeCell ref="J58:L58"/>
    <mergeCell ref="I62:L62"/>
    <mergeCell ref="B55:C55"/>
    <mergeCell ref="D55:G55"/>
    <mergeCell ref="H55:L55"/>
    <mergeCell ref="D56:G56"/>
    <mergeCell ref="D57:G57"/>
    <mergeCell ref="D50:G50"/>
    <mergeCell ref="B72:J73"/>
    <mergeCell ref="K72:K73"/>
    <mergeCell ref="D58:G58"/>
    <mergeCell ref="D59:G59"/>
    <mergeCell ref="D60:G60"/>
    <mergeCell ref="J59:L59"/>
    <mergeCell ref="J60:L60"/>
    <mergeCell ref="J61:L61"/>
    <mergeCell ref="D51:G51"/>
    <mergeCell ref="B52:C52"/>
    <mergeCell ref="D52:F52"/>
    <mergeCell ref="I52:L52"/>
    <mergeCell ref="D61:G61"/>
    <mergeCell ref="B62:C62"/>
    <mergeCell ref="D62:F62"/>
    <mergeCell ref="D47:G47"/>
    <mergeCell ref="D48:G48"/>
    <mergeCell ref="D49:G49"/>
    <mergeCell ref="J47:L47"/>
    <mergeCell ref="J48:L48"/>
    <mergeCell ref="J49:L49"/>
    <mergeCell ref="B42:D42"/>
    <mergeCell ref="B45:C45"/>
    <mergeCell ref="D45:G45"/>
    <mergeCell ref="H45:L45"/>
    <mergeCell ref="D46:G46"/>
    <mergeCell ref="J46:L46"/>
    <mergeCell ref="C40:D40"/>
    <mergeCell ref="C23:E23"/>
    <mergeCell ref="F23:H23"/>
    <mergeCell ref="C24:E24"/>
    <mergeCell ref="F24:H24"/>
    <mergeCell ref="C25:K25"/>
    <mergeCell ref="B29:E29"/>
    <mergeCell ref="B32:E32"/>
    <mergeCell ref="B35:E35"/>
    <mergeCell ref="C38:D38"/>
    <mergeCell ref="F38:G38"/>
    <mergeCell ref="I38:J38"/>
    <mergeCell ref="C20:E20"/>
    <mergeCell ref="F20:H20"/>
    <mergeCell ref="C21:E21"/>
    <mergeCell ref="F21:H21"/>
    <mergeCell ref="C22:E22"/>
    <mergeCell ref="F22:H22"/>
    <mergeCell ref="C17:K17"/>
    <mergeCell ref="A3:L3"/>
    <mergeCell ref="A4:L4"/>
    <mergeCell ref="B7:K7"/>
    <mergeCell ref="D10:E10"/>
    <mergeCell ref="G10:I10"/>
    <mergeCell ref="D11:I11"/>
    <mergeCell ref="E14:F14"/>
    <mergeCell ref="G14:I14"/>
    <mergeCell ref="E15:F15"/>
    <mergeCell ref="G15:I16"/>
    <mergeCell ref="E16:F16"/>
  </mergeCells>
  <phoneticPr fontId="1"/>
  <conditionalFormatting sqref="B32:E32">
    <cfRule type="cellIs" dxfId="0" priority="1" operator="greaterThan">
      <formula>"円（B)＞$B$29"</formula>
    </cfRule>
  </conditionalFormatting>
  <dataValidations count="5">
    <dataValidation type="list" allowBlank="1" showInputMessage="1" showErrorMessage="1" sqref="J46:L51 J56:L61">
      <formula1>"給与明細,振込通帳写,支給証明（様式自由）,給与台帳写,その他"</formula1>
    </dataValidation>
    <dataValidation type="list" allowBlank="1" showInputMessage="1" showErrorMessage="1" sqref="B35:E35">
      <formula1>"0,100000,200000"</formula1>
    </dataValidation>
    <dataValidation type="list" allowBlank="1" showInputMessage="1" showErrorMessage="1" sqref="D15:D16">
      <formula1>"父,母,その他"</formula1>
    </dataValidation>
    <dataValidation type="list" allowBlank="1" showInputMessage="1" showErrorMessage="1" sqref="B65">
      <formula1>"□,☑"</formula1>
    </dataValidation>
    <dataValidation type="list" allowBlank="1" showInputMessage="1" showErrorMessage="1" sqref="I46:I51 I56:I61">
      <formula1>"有,無"</formula1>
    </dataValidation>
  </dataValidations>
  <pageMargins left="0.7" right="0.7" top="0.75" bottom="0.75" header="0.3" footer="0.3"/>
  <pageSetup paperSize="9" scale="67" orientation="portrait" r:id="rId1"/>
  <rowBreaks count="1" manualBreakCount="1">
    <brk id="41"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記載例</vt:lpstr>
      <vt:lpstr>記載例!Print_Area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2020-10-09T03:16:22Z</dcterms:modified>
</cp:coreProperties>
</file>